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1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87" i="1" l="1"/>
  <c r="J785" i="1"/>
  <c r="J783" i="1"/>
  <c r="K783" i="1"/>
  <c r="M778" i="1"/>
  <c r="N778" i="1"/>
  <c r="O778" i="1"/>
  <c r="L778" i="1"/>
  <c r="F786" i="1"/>
  <c r="F745" i="1"/>
  <c r="F751" i="1"/>
  <c r="F753" i="1"/>
  <c r="F761" i="1"/>
  <c r="F771" i="1"/>
  <c r="F571" i="1"/>
  <c r="F577" i="1"/>
  <c r="F583" i="1"/>
  <c r="F664" i="1"/>
  <c r="F676" i="1"/>
  <c r="F702" i="1"/>
  <c r="F708" i="1"/>
  <c r="F501" i="1"/>
  <c r="F505" i="1"/>
  <c r="F511" i="1"/>
  <c r="F513" i="1"/>
  <c r="F537" i="1"/>
  <c r="F539" i="1"/>
  <c r="F551" i="1"/>
  <c r="F439" i="1"/>
  <c r="F443" i="1"/>
  <c r="F338" i="1"/>
  <c r="F348" i="1"/>
  <c r="F366" i="1"/>
  <c r="F247" i="1"/>
  <c r="F263" i="1"/>
  <c r="F271" i="1"/>
  <c r="F277" i="1"/>
  <c r="F281" i="1"/>
  <c r="F285" i="1"/>
  <c r="F287" i="1"/>
  <c r="F307" i="1"/>
  <c r="F317" i="1"/>
  <c r="F57" i="1"/>
  <c r="F59" i="1"/>
  <c r="F61" i="1"/>
  <c r="F67" i="1"/>
  <c r="F74" i="1"/>
  <c r="F82" i="1"/>
  <c r="F92" i="1"/>
  <c r="F132" i="1"/>
  <c r="F136" i="1"/>
  <c r="F140" i="1"/>
  <c r="F146" i="1"/>
  <c r="F148" i="1"/>
  <c r="F170" i="1"/>
  <c r="F174" i="1"/>
  <c r="F178" i="1"/>
  <c r="F182" i="1"/>
  <c r="F4" i="1"/>
  <c r="F6" i="1"/>
  <c r="F22" i="1"/>
  <c r="F44" i="1"/>
  <c r="F48" i="1"/>
  <c r="F52" i="1"/>
</calcChain>
</file>

<file path=xl/sharedStrings.xml><?xml version="1.0" encoding="utf-8"?>
<sst xmlns="http://schemas.openxmlformats.org/spreadsheetml/2006/main" count="2661" uniqueCount="930">
  <si>
    <t>Term</t>
  </si>
  <si>
    <t>Status</t>
  </si>
  <si>
    <t>Section Name and Title</t>
  </si>
  <si>
    <t>Meeting Information</t>
  </si>
  <si>
    <t>Faculty</t>
  </si>
  <si>
    <t>Available/ Capacity/ Waitlist</t>
  </si>
  <si>
    <t>Credits</t>
  </si>
  <si>
    <t>Academic Level</t>
  </si>
  <si>
    <t>Fee</t>
  </si>
  <si>
    <t>Skills/Progrm</t>
  </si>
  <si>
    <t>Gen Ed</t>
  </si>
  <si>
    <t>2016 Spring Semester</t>
  </si>
  <si>
    <t>Closed</t>
  </si>
  <si>
    <t>ACC-211-01 (15113) Financial Accounting</t>
  </si>
  <si>
    <t>02/03/2016-05/09/2016 Lecture Monday, Wednesday, Friday 11:45AM - 12:50PM, Burnett Center, Room 303</t>
  </si>
  <si>
    <t>K. Robison</t>
  </si>
  <si>
    <t>Undergraduate</t>
  </si>
  <si>
    <t>ACC-211-02 (15130) Financial Accounting</t>
  </si>
  <si>
    <t>02/03/2016-05/09/2016 Lecture Monday, Wednesday, Friday 01:00PM - 02:05PM, Burnett Center, Room 303</t>
  </si>
  <si>
    <t>Open</t>
  </si>
  <si>
    <t>ACC-211-03 (15131) Financial Accounting</t>
  </si>
  <si>
    <t>02/03/2016-05/09/2016 Lecture Monday, Wednesday, Friday 09:15AM - 10:20AM, Burnett Center, Room 203</t>
  </si>
  <si>
    <t>L. Galley</t>
  </si>
  <si>
    <t>ACC-321-01 (15132) Accounting Information Systems</t>
  </si>
  <si>
    <t>02/03/2016-05/09/2016 Lecture Monday, Wednesday, Friday 09:15AM - 10:20AM, Burnett Center, Room 114</t>
  </si>
  <si>
    <t>S. Kuhn</t>
  </si>
  <si>
    <t>3 / 37 / 0</t>
  </si>
  <si>
    <t>ACC-332-01 (15133) Intermediate Accounting II</t>
  </si>
  <si>
    <t>02/03/2016-05/09/2016 Lecture Monday, Wednesday, Friday 10:30AM - 11:35AM, Burnett Center, Room 203</t>
  </si>
  <si>
    <t>15 / 20 / 0</t>
  </si>
  <si>
    <t>W Writing Skills</t>
  </si>
  <si>
    <t>ACC-332-02 (15134) Intermediate Accounting II</t>
  </si>
  <si>
    <t>02/03/2016-05/17/2016 Lecture Monday, Wednesday, Friday 11:45AM - 12:50PM, Burnett Center, Room 203</t>
  </si>
  <si>
    <t>ACC-332L-01 (15135) Intermediate Accounting 2 Lab</t>
  </si>
  <si>
    <t>02/04/2016-05/10/2016 Lab Tuesday, Thursday 08:00AM - 09:35AM, Burnett Center, Room 114</t>
  </si>
  <si>
    <t>19 / 40 / 0</t>
  </si>
  <si>
    <t>ACC-344-01 (15139) Managerial Finance and Acct</t>
  </si>
  <si>
    <t>02/03/2016-05/09/2016 Lecture Monday, Wednesday, Friday 01:00PM - 02:05PM, Burnett Center, Room 203</t>
  </si>
  <si>
    <t>ACC-346-01 (15136) Cost &amp; Adv Managerial Acct</t>
  </si>
  <si>
    <t>02/04/2016-05/10/2016 Lecture Tuesday, Thursday 09:45AM - 11:20AM, Burnett Center, Room 303</t>
  </si>
  <si>
    <t>14 / 30 / 0</t>
  </si>
  <si>
    <t>ACC-354-01 (15137) Taxation of Individuals</t>
  </si>
  <si>
    <t>02/03/2016-05/09/2016 Lecture Monday, Wednesday, Friday 10:30AM - 11:35AM, Burnett Center, Room 303</t>
  </si>
  <si>
    <t>AMS-300-01 (15617) American Studies Seminar</t>
  </si>
  <si>
    <t>02/04/2016-05/10/2016 Lecture Tuesday, Thursday 01:15PM - 02:50PM, Dieter-Porter, Room 202</t>
  </si>
  <si>
    <t>J. Harding</t>
  </si>
  <si>
    <t>0 / 12 / 0</t>
  </si>
  <si>
    <t>ARA-105-01 (15199) Elementary Arabic I</t>
  </si>
  <si>
    <t>02/03/2016-05/09/2016 Discussion Monday, Wednesday, Friday 02:15PM - 03:20PM, Burnett Center, Room 209</t>
  </si>
  <si>
    <t>A. Alsaffar</t>
  </si>
  <si>
    <t>ARA-106-01 (15200) Elementary Arabic II</t>
  </si>
  <si>
    <t>02/03/2016-05/09/2016 Discussion Monday, Wednesday, Friday 11:45AM - 12:50PM, Old Main, Room 409</t>
  </si>
  <si>
    <t>ARA-207-01 (15201) Intermediate Arabic I</t>
  </si>
  <si>
    <t>02/03/2016-05/09/2016 Discussion Monday, Wednesday, Friday 10:30AM - 11:35AM, Old Main, Room 409</t>
  </si>
  <si>
    <t>13 / 18 / 0</t>
  </si>
  <si>
    <t>ARH-101-01 (15204) World Art I</t>
  </si>
  <si>
    <t>02/03/2016-05/09/2016 Lecture Monday, Wednesday, Friday 09:15AM - 10:20AM, Olin, Room 115</t>
  </si>
  <si>
    <t>J. Lambertson</t>
  </si>
  <si>
    <t>D Cultural Diversity</t>
  </si>
  <si>
    <t>ARTS Arts</t>
  </si>
  <si>
    <t>ARH-102-01 (15203) World Art II</t>
  </si>
  <si>
    <t>02/03/2016-05/09/2016 Lecture Monday, Wednesday, Friday 01:00PM - 02:05PM, Olin, Room 115</t>
  </si>
  <si>
    <t>ARH-347-01 (15207) Art &amp; Pilgrimage Middle Ages</t>
  </si>
  <si>
    <t>02/04/2016-05/10/2016 Lecture Tuesday, Thursday 09:45AM - 11:20AM, Olin, Room 115</t>
  </si>
  <si>
    <t>K. Webb</t>
  </si>
  <si>
    <t>14 / 18 / 0</t>
  </si>
  <si>
    <t>ART-108-01 (15215) 2-D &amp; 3-D Design</t>
  </si>
  <si>
    <t>02/03/2016-05/09/2016 Studio Art Monday, Wednesday 01:00PM - 04:00PM, Olin, Room 220</t>
  </si>
  <si>
    <t>P. Schmidt</t>
  </si>
  <si>
    <t>ART-108-02 (15211) 2-D &amp; 3-D Design</t>
  </si>
  <si>
    <t>02/04/2016-05/10/2016 Studio Art Tuesday, Thursday 09:45AM - 12:45PM, Olin, Room 118</t>
  </si>
  <si>
    <t>E. Sciulli</t>
  </si>
  <si>
    <t>ART-112-01 (15214) Beginning Drawing</t>
  </si>
  <si>
    <t>02/03/2016-05/09/2016 Studio Art Monday, Wednesday 09:15AM - 12:15PM, Olin, Room 219</t>
  </si>
  <si>
    <t>ART-112-02 (15210) Beginning Drawing</t>
  </si>
  <si>
    <t>02/04/2016-05/10/2016 Studio Art Tuesday, Thursday 01:15PM - 04:15PM, Olin, Room 118</t>
  </si>
  <si>
    <t>ART-362-01 (15208) Sculpture Studio I</t>
  </si>
  <si>
    <t>02/04/2016-05/10/2016 Studio Art Tuesday, Thursday 01:15PM - 04:15PM, Olin, Room 117</t>
  </si>
  <si>
    <t>D. McGlumphy</t>
  </si>
  <si>
    <t>ART-363-01 (15216) Painting Studio I</t>
  </si>
  <si>
    <t>02/04/2016-05/10/2016 Studio Art Tuesday, Thursday 09:45AM - 12:45PM, Olin, Room 222</t>
  </si>
  <si>
    <t>ART-462-01 (15209) Sculpture Studio II</t>
  </si>
  <si>
    <t>ART-463-01 (15217) Painting Studio II</t>
  </si>
  <si>
    <t>https://webadvisor.washjeff.edu/PROD/WebAdvisor?TOKENIDX=1358878501&amp;SS=1&amp;APP=ST&amp;CONSTITUENCY=WBST</t>
  </si>
  <si>
    <t>BCH-320-01 (15224) Biophysical Chemistry</t>
  </si>
  <si>
    <t>02/04/2016-05/10/2016 Lecture Tuesday, Thursday 11:30AM - 01:05PM, Swanson Science Center, Room 308</t>
  </si>
  <si>
    <t>N. Matsuno</t>
  </si>
  <si>
    <t>BCH-320L-01 (15220) Biophysical Chemistry - Lab</t>
  </si>
  <si>
    <t>02/03/2016-05/17/2016 Lab Thursday 02:15PM - 05:30PM, Swanson Science Center, Room 201 (more)...</t>
  </si>
  <si>
    <t>BCH-333-01 (15219) Biochemistry</t>
  </si>
  <si>
    <t>02/03/2016-05/09/2016 Lecture Monday, Wednesday, Friday 11:45AM - 12:50PM, Dieter-Porter, Room 100</t>
  </si>
  <si>
    <t>C. DeBerry, M. Harris</t>
  </si>
  <si>
    <t>BCH-333L-01 (15222) Biochemistry - Lab</t>
  </si>
  <si>
    <t>02/09/2016-05/10/2016 Lab Tuesday 02:15PM - 05:30PM, Swanson Science Center, Room 207</t>
  </si>
  <si>
    <t>BCH-333L-02 (15223) Biochemistry - Lab</t>
  </si>
  <si>
    <t>02/03/2016-05/04/2016 Lab Wednesday 02:15PM - 05:30PM, Swanson Science Center, Room 207</t>
  </si>
  <si>
    <t>BCH-333L-03 (15221) Biochemistry - Lab</t>
  </si>
  <si>
    <t>02/04/2016-05/05/2016 Lab Thursday 02:15PM - 05:30PM, Swanson Science Center, Room 207</t>
  </si>
  <si>
    <t>A. Shanmuganathan</t>
  </si>
  <si>
    <t>C. DeBerry</t>
  </si>
  <si>
    <t>C Communication Skills</t>
  </si>
  <si>
    <t>BCH-501-01 (15680) Independent Study</t>
  </si>
  <si>
    <t>02/03/2016-05/17/2016</t>
  </si>
  <si>
    <t>0 / 1 / 0</t>
  </si>
  <si>
    <t>BIO-100-01 (15271) Human Biology</t>
  </si>
  <si>
    <t>02/03/2016-05/09/2016 Lecture Monday, Wednesday, Friday 11:45AM - 12:50PM, Swanson Science Center, Room 308</t>
  </si>
  <si>
    <t>A. McGrain</t>
  </si>
  <si>
    <t>0 / 16 / 0</t>
  </si>
  <si>
    <t>NSM-L Nat. Sci &amp; Math Lab</t>
  </si>
  <si>
    <t>BIO-100-02 (15258) Human Genetics and Society</t>
  </si>
  <si>
    <t>02/04/2016-05/10/2016 Lecture Tuesday, Thursday 11:30AM - 01:05PM, Dieter-Porter, Room 106</t>
  </si>
  <si>
    <t>A. Lee</t>
  </si>
  <si>
    <t>BIO-100-03 (15633) Basics of Biotechnology</t>
  </si>
  <si>
    <t>02/03/2016-05/09/2016 Lecture Monday, Wednesday, Friday 09:15AM - 10:20AM, Dieter-Porter, Room 013</t>
  </si>
  <si>
    <t>Y. Lai</t>
  </si>
  <si>
    <t>BIO-100-04 (15685) Tutorial-Conservation Biology</t>
  </si>
  <si>
    <t>J. March</t>
  </si>
  <si>
    <t>BIO-100L-01 (15247) Human Biology Lab</t>
  </si>
  <si>
    <t>02/04/2016-05/05/2016 Lab Thursday 02:15PM - 05:30PM, Dieter-Porter, Room 013</t>
  </si>
  <si>
    <t>BIO-100L-02 (15270) Human Genetics &amp; Society Lab</t>
  </si>
  <si>
    <t>02/03/2016-05/04/2016 Lab Wednesday 02:15PM - 05:30PM, Dieter-Porter, Room 311</t>
  </si>
  <si>
    <t>BIO-100L-03 (15634) Basics of Biotechnology Lab</t>
  </si>
  <si>
    <t>02/09/2016-05/10/2016 Lab Tuesday 02:15PM - 05:30PM, Dieter-Porter, Room 013</t>
  </si>
  <si>
    <t>BIO-111-01 (15255) Foundations in Biology - EBD</t>
  </si>
  <si>
    <t>02/03/2016-05/09/2016 Lecture Monday, Wednesday, Friday 10:30AM - 11:35AM, Dieter-Porter, Room 106</t>
  </si>
  <si>
    <t>BIO-111L-01 (15260) Foundations in Bio EBD Lab</t>
  </si>
  <si>
    <t>02/08/2016-05/09/2016 Lab Monday 02:15PM - 05:30PM, Dieter-Porter, Room 109</t>
  </si>
  <si>
    <t>BIO-111L-02 (15261) Foundations in Bio EBD Lab</t>
  </si>
  <si>
    <t>02/09/2016-05/10/2016 Lab Tuesday 02:15PM - 05:30PM, Dieter-Porter, Room 109</t>
  </si>
  <si>
    <t>BIO-131-01 (15249) Found. in Biology: Organismal</t>
  </si>
  <si>
    <t>02/03/2016-05/09/2016 Lecture Monday, Wednesday, Friday 09:15AM - 10:20AM, Dieter-Porter, Room 100</t>
  </si>
  <si>
    <t>K. Weixel</t>
  </si>
  <si>
    <t>BIO-131-02 (15248) Found. in Biology: Organismal</t>
  </si>
  <si>
    <t>02/03/2016-05/09/2016 Lecture Monday, Wednesday, Friday 10:30AM - 11:35AM, Dieter-Porter, Room 100</t>
  </si>
  <si>
    <t>R. Bayline</t>
  </si>
  <si>
    <t>14 / 40 / 0</t>
  </si>
  <si>
    <t>BIO-131L-01 (15241) Found in Bio Organismal Lab</t>
  </si>
  <si>
    <t>02/08/2016-05/09/2016 Lab Monday 02:15PM - 05:30PM, Dieter-Porter, Room 009</t>
  </si>
  <si>
    <t>BIO-131L-02 (15245) Found in Bio Organismal Lab</t>
  </si>
  <si>
    <t>02/09/2016-05/10/2016 Lab Tuesday 08:00AM - 11:15AM, Dieter-Porter, Room 009</t>
  </si>
  <si>
    <t>BIO-131L-03 (15244) Found in Bio Organismal Lab</t>
  </si>
  <si>
    <t>02/09/2016-05/10/2016 Lab Tuesday 02:15PM - 05:30PM, Dieter-Porter, Room 009</t>
  </si>
  <si>
    <t>BIO-131L-05 (15243) Found in Bio Organismal Lab</t>
  </si>
  <si>
    <t>02/04/2016-05/05/2016 Lab Thursday 08:00AM - 11:15AM, Dieter-Porter, Room 009</t>
  </si>
  <si>
    <t>BIO-131L-06 (15242) Found in Bio Organismal Lab</t>
  </si>
  <si>
    <t>02/04/2016-05/05/2016 Lab Thursday 02:15PM - 05:30PM, Dieter-Porter, Room 009</t>
  </si>
  <si>
    <t>BIO-198-01 (15652) Internship</t>
  </si>
  <si>
    <t>BIO-201-01 (15259) Genetics</t>
  </si>
  <si>
    <t>02/04/2016-05/10/2016 Lecture Tuesday, Thursday 09:45AM - 11:20AM, Dieter-Porter, Room 106</t>
  </si>
  <si>
    <t>Q Quantitative Skills</t>
  </si>
  <si>
    <t>BIO-201L-01 (15250) Genetics - Lab</t>
  </si>
  <si>
    <t>02/08/2016-05/09/2016 Lab Monday 02:15PM - 05:30PM, Dieter-Porter, Room 102</t>
  </si>
  <si>
    <t>BIO-209-01 (15265) Vertebrate Anatomy</t>
  </si>
  <si>
    <t>02/04/2016-05/10/2016 Lecture Tuesday, Thursday 08:00AM - 09:35AM, Dieter-Porter, Room 208</t>
  </si>
  <si>
    <t>T. Contreras</t>
  </si>
  <si>
    <t>BIO-209L-01 (15269) Vertebrate Anatomy - Lab</t>
  </si>
  <si>
    <t>02/09/2016-05/10/2016 Lab Tuesday 02:15PM - 05:30PM, Dieter-Porter, Room 305</t>
  </si>
  <si>
    <t>BIO-288-01 (15264) Conservation Biology</t>
  </si>
  <si>
    <t>02/03/2016-05/09/2016 Lecture Monday, Wednesday, Friday 11:45AM - 12:50PM, Dieter-Porter, Room 208</t>
  </si>
  <si>
    <t>BIO-288L-01 (15268) Conservation Biology Lab</t>
  </si>
  <si>
    <t>02/04/2016-05/05/2016 Lab Thursday 02:15PM - 05:30PM, Dieter-Porter, Room 305</t>
  </si>
  <si>
    <t>BIO-314-01 (15257) Immunology</t>
  </si>
  <si>
    <t>02/03/2016-05/09/2016 Lecture Monday, Wednesday, Friday 09:15AM - 10:20AM, Dieter-Porter, Room 106</t>
  </si>
  <si>
    <t>BIO-314L-01 (15267) Immunology - Lab</t>
  </si>
  <si>
    <t>02/08/2016-05/09/2016 Lab Monday 02:15PM - 05:30PM, Dieter-Porter, Room 211</t>
  </si>
  <si>
    <t>BIO-351-01 (15256) Virology</t>
  </si>
  <si>
    <t>02/03/2016-05/09/2016 Lecture Monday, Wednesday, Friday 10:30AM - 11:35AM, Dieter-Porter, Room 013</t>
  </si>
  <si>
    <t>BIO-351L-01 (15252) Virology Lab</t>
  </si>
  <si>
    <t>02/03/2016-05/04/2016 Lab Wednesday 02:15PM - 05:30PM, Dieter-Porter, Room 013</t>
  </si>
  <si>
    <t>BIO-412-01 (15254) Exp Bio: Forensics</t>
  </si>
  <si>
    <t>02/04/2016-05/10/2016 Lecture Tuesday, Thursday 09:45AM - 11:20AM, Dieter-Porter, Room 102</t>
  </si>
  <si>
    <t>BIO-412L-01 (15253) Exp Bio: Forensics Lab</t>
  </si>
  <si>
    <t>02/04/2016-05/10/2016 Lab Tuesday, Thursday 11:30AM - 01:05PM, Dieter-Porter, Room 102</t>
  </si>
  <si>
    <t>BIO-501-01 (15737) Independent Study</t>
  </si>
  <si>
    <t>BIO-501-02 (15742) Independent Study</t>
  </si>
  <si>
    <t>BUS-198-01 (15674) Internship</t>
  </si>
  <si>
    <t>S. Gidas</t>
  </si>
  <si>
    <t>BUS-198-02 (15701) Internship</t>
  </si>
  <si>
    <t>R. Liberatore</t>
  </si>
  <si>
    <t>BUS-201-01 (15272) Entrepreneurship, Bus &amp; Societ</t>
  </si>
  <si>
    <t>02/03/2016-05/09/2016 Lecture Monday, Wednesday, Friday 01:00PM - 02:05PM, Burnett Center, Room 307</t>
  </si>
  <si>
    <t>M. Tarutis</t>
  </si>
  <si>
    <t>BUS-201-02 (15274) Entrepreneurship, Bus &amp; Societ</t>
  </si>
  <si>
    <t>02/03/2016-05/09/2016 Lecture Monday, Wednesday, Friday 02:15PM - 03:20PM, Burnett Center, Room 307</t>
  </si>
  <si>
    <t>0 / 20 / 0</t>
  </si>
  <si>
    <t>BUS-301-01 (15276) Org Behavior &amp; Mgt</t>
  </si>
  <si>
    <t>02/04/2016-05/10/2016 Lecture Tuesday, Thursday 09:45AM - 11:20AM, Burnett Center, Room 103</t>
  </si>
  <si>
    <t>R. Litchfield</t>
  </si>
  <si>
    <t>BUS-307-01 (15277) Marketing</t>
  </si>
  <si>
    <t>02/03/2016-05/09/2016 Lecture Monday, Wednesday, Friday 10:30AM - 11:35AM, Burnett Center, Room 103</t>
  </si>
  <si>
    <t>H. Kuo</t>
  </si>
  <si>
    <t>BUS-307-02 (15278) Marketing</t>
  </si>
  <si>
    <t>02/03/2016-05/09/2016 Lecture Monday, Wednesday, Friday 11:45AM - 12:50PM, Burnett Center, Room 103</t>
  </si>
  <si>
    <t>BUS-315-01 (15280) Prin of Operations Mgmt</t>
  </si>
  <si>
    <t>02/03/2016-05/09/2016 Lecture Monday, Wednesday, Friday 11:45AM - 12:50PM, Burnett Center, Room 109</t>
  </si>
  <si>
    <t>BUS-315-02 (15279) Prin of Operations Mgmt</t>
  </si>
  <si>
    <t>02/03/2016-05/09/2016 Lecture Monday, Wednesday, Friday 01:00PM - 02:05PM, Burnett Center, Room 309</t>
  </si>
  <si>
    <t>BUS-317-01 (15281) Operations Research Methods</t>
  </si>
  <si>
    <t>02/03/2016-05/09/2016 Lecture Monday, Wednesday, Friday 09:15AM - 10:20AM, Burnett Center, Room 107</t>
  </si>
  <si>
    <t>BUS-319-01 (15282) Business Law I</t>
  </si>
  <si>
    <t>02/04/2016-05/10/2016 Lecture Tuesday, Thursday 09:45AM - 11:20AM, Burnett Center, Room 109</t>
  </si>
  <si>
    <t>BUS-320-01 (15283) Business Law II</t>
  </si>
  <si>
    <t>02/03/2016-05/09/2016 Lecture Monday, Wednesday, Friday 09:15AM - 10:20AM, Burnett Center, Room 109</t>
  </si>
  <si>
    <t>BUS-341-01 (15406) Principles of Finance</t>
  </si>
  <si>
    <t>02/03/2016-05/09/2016 Lecture Monday, Wednesday, Friday 01:00PM - 02:05PM, Burnett Center, Room 109</t>
  </si>
  <si>
    <t>BUS-341-02 (15410) Principles of Finance</t>
  </si>
  <si>
    <t>02/03/2016-05/09/2016 Lecture Monday, Wednesday, Friday 09:15AM - 10:20AM, Burnett Center, Room 309</t>
  </si>
  <si>
    <t>K. Park</t>
  </si>
  <si>
    <t>13 / 20 / 0</t>
  </si>
  <si>
    <t>BUS-341-03 (15413) Principles of Finance</t>
  </si>
  <si>
    <t>02/03/2016-05/09/2016 Lecture Monday, Wednesday, Friday 02:15PM - 03:20PM, Burnett Center, Room 309</t>
  </si>
  <si>
    <t>14 / 20 / 0</t>
  </si>
  <si>
    <t>BUS-342-01 (15416) Investments&amp; Portfolio Theory</t>
  </si>
  <si>
    <t>02/03/2016-05/09/2016 Lecture Monday, Wednesday, Friday 10:30AM - 11:35AM, Burnett Center, Room 311</t>
  </si>
  <si>
    <t>BUS-344-01 (15417) Managerial Finance &amp; Acct</t>
  </si>
  <si>
    <t>30 / 30 / 0</t>
  </si>
  <si>
    <t>BUS-382-01 (15284) Business Plan Development</t>
  </si>
  <si>
    <t>02/04/2016-05/10/2016 Lecture Tuesday, Thursday 09:45AM - 11:20AM, Burnett Center, Room 307</t>
  </si>
  <si>
    <t>BUS-382-02 (15755) Business Plan Development</t>
  </si>
  <si>
    <t>BUS-406-01 (15285) Strategic Management</t>
  </si>
  <si>
    <t>02/04/2016-05/10/2016 Lecture Tuesday, Thursday 01:15PM - 02:50PM, Burnett Center, Room 114</t>
  </si>
  <si>
    <t>BUS-497-01 (15286) Adv Topics Market Research</t>
  </si>
  <si>
    <t>02/03/2016-05/17/2016 Lecture Tuesday, Thursday 11:30AM - 01:05PM, Burnett Center, Room 109 (more)...</t>
  </si>
  <si>
    <t>CHM-160-01 (15289) Organic Chem: Struct. &amp; Fund.</t>
  </si>
  <si>
    <t>02/03/2016-05/09/2016 Lecture Monday, Wednesday, Friday 11:45AM - 12:50PM, Swanson Science Center, Room 305</t>
  </si>
  <si>
    <t>J. Bayline</t>
  </si>
  <si>
    <t>CHM-160L-01 (15302) Organic Chemistry Lab</t>
  </si>
  <si>
    <t>02/03/2016-05/17/2016 Lab Wednesday 02:15PM - 05:30PM, Swanson Science Center, Room 305 (more)...</t>
  </si>
  <si>
    <t>S. Malinak</t>
  </si>
  <si>
    <t>CHM-160L-02 (15660) Organic Chemistry Lab</t>
  </si>
  <si>
    <t>02/03/2016-05/17/2016 Lab Thursday 08:00AM - 11:15AM, Swanson Science Center, Room 309 (more)...</t>
  </si>
  <si>
    <t>CHM-170-01 (15288) Org Chem: Reactions&amp;Synthesis</t>
  </si>
  <si>
    <t>02/03/2016-05/09/2016 Lecture Monday, Wednesday, Friday 09:15AM - 10:20AM, Swanson Science Center, Room 005</t>
  </si>
  <si>
    <t>M. Leonard</t>
  </si>
  <si>
    <t>CHM-170-02 (15296) Org Chem: Reactions&amp;Synthesis</t>
  </si>
  <si>
    <t>02/03/2016-05/09/2016 Lecture Monday, Wednesday, Friday 10:30AM - 11:35AM, Swanson Science Center, Room 005</t>
  </si>
  <si>
    <t>M. Harris</t>
  </si>
  <si>
    <t>CHM-170-03 (15287) Org Chem: Reactions&amp;Synthesis</t>
  </si>
  <si>
    <t>02/03/2016-05/09/2016 Lecture Monday, Wednesday, Friday 01:00PM - 02:05PM, Swanson Science Center, Room 005</t>
  </si>
  <si>
    <t>CHM-170L-01 (15308) Organic Chem Lab</t>
  </si>
  <si>
    <t>02/03/2016-05/17/2016 Lab Thursday 08:00AM - 11:15AM, Swanson Science Center, Room 308 (more)...</t>
  </si>
  <si>
    <t>D. Polvani</t>
  </si>
  <si>
    <t>0 / 18 / 0</t>
  </si>
  <si>
    <t>CHM-170L-02 (15307) Organic Chem Lab</t>
  </si>
  <si>
    <t>02/03/2016-05/17/2016 Lab Thursday 02:15PM - 05:30PM, Swanson Science Center, Room 305 (more)...</t>
  </si>
  <si>
    <t>CHM-170L-03 (15300) Organic Chem Lab</t>
  </si>
  <si>
    <t>02/03/2016-05/17/2016 Lab Monday 02:15PM - 05:30PM, Swanson Science Center, Room 305 (more)...</t>
  </si>
  <si>
    <t>CHM-170L-04 (15608) Organic Chem Lab</t>
  </si>
  <si>
    <t>02/03/2016-05/17/2016 Lab Tuesday 08:00AM - 11:15AM, Swanson Science Center, Room 308 (more)...</t>
  </si>
  <si>
    <t>CHM-170L-05 (15301) Organic Chem Lab</t>
  </si>
  <si>
    <t>02/03/2016-05/17/2016 Lab Tuesday 02:15PM - 05:30PM, Swanson Science Center, Room 305 (more)...</t>
  </si>
  <si>
    <t>CHM-270-01 (15294) Analytical Chemistry</t>
  </si>
  <si>
    <t>02/03/2016-05/09/2016 Lecture Monday, Wednesday, Friday 08:00AM - 09:05AM, Swanson Science Center, Room 305</t>
  </si>
  <si>
    <t>P. Brletic</t>
  </si>
  <si>
    <t>CHM-270-02 (15295) Analytical Chemistry</t>
  </si>
  <si>
    <t>02/03/2016-05/09/2016 Lecture Monday, Wednesday, Friday 09:15AM - 10:20AM, Swanson Science Center, Room 305</t>
  </si>
  <si>
    <t>CHM-270L-01 (15292) Analytical Chem Lab</t>
  </si>
  <si>
    <t>02/03/2016-05/17/2016 Lab Wednesday 02:15PM - 05:30PM, Swanson Science Center, Room 308 (more)...</t>
  </si>
  <si>
    <t>CHM-270L-02 (15290) Analytical Chem Lab</t>
  </si>
  <si>
    <t>02/03/2016-05/17/2016 Lab Thursday 02:15PM - 05:30PM, Swanson Science Center, Room 308 (more)...</t>
  </si>
  <si>
    <t>CHM-270L-03 (15291) Analytical Chem Lab</t>
  </si>
  <si>
    <t>02/03/2016-05/17/2016 Lab Tuesday 01:15PM - 04:30PM, Swanson Science Center, Room 308 (more)...</t>
  </si>
  <si>
    <t>CHM-347-01 (15607) Inorganic Materials Chemistry</t>
  </si>
  <si>
    <t>02/03/2016-05/09/2016 Lecture Monday, Wednesday, Friday 10:30AM - 11:35AM, Swanson Science Center, Room 308</t>
  </si>
  <si>
    <t>CHM-370-01 (15298) Quantum Mechanics</t>
  </si>
  <si>
    <t>02/03/2016-05/09/2016 Lecture Monday, Wednesday, Friday 09:15AM - 10:20AM, Swanson Science Center, Room 308</t>
  </si>
  <si>
    <t>R. Iuliucci</t>
  </si>
  <si>
    <t>CHM-370L-01 (15299) Quantum Mechanics Lab</t>
  </si>
  <si>
    <t>02/04/2016-05/05/2016 Lab Thursday 02:15PM - 05:30PM, Swanson Science Center, Room 204</t>
  </si>
  <si>
    <t>CHM-380-01 (15305) Advanced Lab: Synthesis</t>
  </si>
  <si>
    <t>02/03/2016-05/17/2016 Lab Monday, Tuesday 02:15PM - 05:30PM, Swanson Science Center, Room 201 (more)...</t>
  </si>
  <si>
    <t>S. Malinak, D. Polvani</t>
  </si>
  <si>
    <t>CHM-501-01 (15731) Independent Study</t>
  </si>
  <si>
    <t>CHM-501-02 (15733) Independent Study</t>
  </si>
  <si>
    <t>CHN-105-01 (15673) Elementary Chinese I</t>
  </si>
  <si>
    <t>02/03/2016-05/09/2016 Lecture Monday, Wednesday, Friday 08:00AM - 09:05AM, Burnett Center, Room 213</t>
  </si>
  <si>
    <t>Y. Han</t>
  </si>
  <si>
    <t>15 / 18 / 0</t>
  </si>
  <si>
    <t>CHN-106-01 (15348) Elementary Chinese II</t>
  </si>
  <si>
    <t>02/03/2016-05/09/2016 Lecture Monday, Wednesday, Friday 10:30AM - 11:35AM, Old Main, Room 206</t>
  </si>
  <si>
    <t>CHN-208-01 (15349) Intermediate Chinese II</t>
  </si>
  <si>
    <t>02/03/2016-05/09/2016 Discussion Monday, Wednesday, Friday 01:00PM - 02:05PM, Swanson Science Center, Room 101</t>
  </si>
  <si>
    <t>CHN-310-01 (15350) Advanced Chinese II</t>
  </si>
  <si>
    <t>02/03/2016-05/09/2016 Discussion Monday, Wednesday, Friday 02:15PM - 03:20PM, Swanson Science Center, Room 101</t>
  </si>
  <si>
    <t>13 / 15 / 0</t>
  </si>
  <si>
    <t>CIS-100-01 (15354) Information Tech &amp; Society</t>
  </si>
  <si>
    <t>02/03/2016-05/09/2016 Lecture Monday, Wednesday, Friday 09:15AM - 10:20AM, Technology Center, Room 221</t>
  </si>
  <si>
    <t>C. Hannon</t>
  </si>
  <si>
    <t>CIS-105-01 (15358) Game Design and Development</t>
  </si>
  <si>
    <t>02/03/2016-05/09/2016 Lecture Monday, Wednesday, Friday 10:30AM - 11:35AM, Technology Center, Room 222</t>
  </si>
  <si>
    <t>A. Holland-Minkley</t>
  </si>
  <si>
    <t>CIS-112-01 (15359) Database Concepts</t>
  </si>
  <si>
    <t>02/03/2016-05/09/2016 Lecture Monday, Wednesday, Friday 08:00AM - 09:05AM, Technology Center, Room 222</t>
  </si>
  <si>
    <t>T. Lombardi</t>
  </si>
  <si>
    <t>0 / 19 / 0</t>
  </si>
  <si>
    <t>CIS-207-01 (15360) Networking Foundations</t>
  </si>
  <si>
    <t>02/04/2016-05/10/2016 Lecture Tuesday, Thursday 11:30AM - 01:05PM, Technology Center, Room 222</t>
  </si>
  <si>
    <t>SSC Social Sciences</t>
  </si>
  <si>
    <t>CIS-220-01 (15361) Object-Oriented Programming</t>
  </si>
  <si>
    <t>02/03/2016-05/09/2016 Lecture Monday, Wednesday, Friday 09:15AM - 10:20AM, Technology Center, Room 222</t>
  </si>
  <si>
    <t>CIS-245-01 (15356) Information Visualization</t>
  </si>
  <si>
    <t>02/03/2016-05/09/2016 Lecture Monday, Wednesday 02:15PM - 03:50PM, Technology Center, Room 221</t>
  </si>
  <si>
    <t>Q GWS</t>
  </si>
  <si>
    <t>CIS-271-01 (15352) Digital Media</t>
  </si>
  <si>
    <t>02/04/2016-05/10/2016 Lecture Tuesday, Thursday 01:15PM - 02:50PM, Technology Center, Room 215</t>
  </si>
  <si>
    <t>S. Fee</t>
  </si>
  <si>
    <t>CIS-275-01 (15351) Web Design and Development</t>
  </si>
  <si>
    <t>02/03/2016-05/09/2016 Lecture Monday, Wednesday, Friday 02:15PM - 03:20PM, Technology Center, Room 215</t>
  </si>
  <si>
    <t>CIS-351-01 (15357) Advanced Database Concepts</t>
  </si>
  <si>
    <t>02/03/2016-05/09/2016 Lecture Monday, Wednesday 04:00PM - 05:35PM, Technology Center, Room 222</t>
  </si>
  <si>
    <t>J. Szott</t>
  </si>
  <si>
    <t>CIS-380-01 (15353) Mobile App Design &amp; Dev</t>
  </si>
  <si>
    <t>02/04/2016-05/10/2016 Lecture Tuesday, Thursday 03:00PM - 04:35PM, Technology Center, Room 215</t>
  </si>
  <si>
    <t>C. Thoma</t>
  </si>
  <si>
    <t>CIS-400-01 (15355) Service Learning Project Mgt.</t>
  </si>
  <si>
    <t>02/04/2016-05/10/2016 Lecture Tuesday, Thursday 09:45AM - 11:20AM, Technology Center, Room 221</t>
  </si>
  <si>
    <t>0 / 7 / 0</t>
  </si>
  <si>
    <t>COM-101-01 (15225) Intro to Rhetoric and Com</t>
  </si>
  <si>
    <t>02/03/2016-05/09/2016 Lecture Monday, Wednesday, Friday 11:45AM - 12:50PM, Burnett Center, Room 003</t>
  </si>
  <si>
    <t>K. Maresh</t>
  </si>
  <si>
    <t>RCS Conflict &amp; Resolution</t>
  </si>
  <si>
    <t>HUM Humanities</t>
  </si>
  <si>
    <t>COM-102-01 (15226) Intro to Theatre and Film</t>
  </si>
  <si>
    <t>02/03/2016-05/09/2016 Lecture Monday, Wednesday, Friday 10:30AM - 11:35AM, Burnett Center, Room 003</t>
  </si>
  <si>
    <t>W. Cameron</t>
  </si>
  <si>
    <t>0 / 25 / 0</t>
  </si>
  <si>
    <t>COM-112-01 (15227) Hist of Comm Arts Post-1875</t>
  </si>
  <si>
    <t>02/03/2016-05/09/2016 Lecture Monday, Wednesday, Friday 01:00PM - 02:05PM, Burnett Center, Room 003</t>
  </si>
  <si>
    <t>T. Frank</t>
  </si>
  <si>
    <t>COM-221-01 (15229) Public Speaking</t>
  </si>
  <si>
    <t>02/04/2016-05/10/2016 Discussion Tuesday, Thursday 09:45AM - 11:20AM, Burnett Center, Room 003</t>
  </si>
  <si>
    <t>H. Liebling</t>
  </si>
  <si>
    <t>COM-221-02 (15228) Public Speaking</t>
  </si>
  <si>
    <t>02/04/2016-05/10/2016 Discussion Tuesday, Thursday 11:30AM - 01:05PM, Burnett Center, Room 003</t>
  </si>
  <si>
    <t>COM-241-01 (15230) Community Radio</t>
  </si>
  <si>
    <t>02/04/2016-05/10/2016 Discussion Tuesday, Thursday 01:15PM - 02:50PM, Burnett Center, Room 003</t>
  </si>
  <si>
    <t>A. Fleury</t>
  </si>
  <si>
    <t>COM-271-01 (15234) Narrative Theory and Performan</t>
  </si>
  <si>
    <t>02/03/2016-05/09/2016 Lecture Monday, Wednesday, Friday 10:30AM - 11:35AM, Olin, Room 102</t>
  </si>
  <si>
    <t>C RCS</t>
  </si>
  <si>
    <t>COM-301-01 (15235) Research Methods in Com Arts</t>
  </si>
  <si>
    <t>02/03/2016-05/09/2016 Lecture Monday, Wednesday, Friday 09:15AM - 10:20AM, Burnett Center, Room 003</t>
  </si>
  <si>
    <t>COM-321-01 (15236) Rhetoric and Race in America</t>
  </si>
  <si>
    <t>02/03/2016-05/09/2016 Lecture Monday, Wednesday 02:15PM - 04:15PM, Burnett Center, Room 003</t>
  </si>
  <si>
    <t>COM-351-01 (15237) Writing for Stage and Screen</t>
  </si>
  <si>
    <t>02/04/2016-05/10/2016 Lecture Tuesday, Thursday 03:00PM - 04:35PM, Burnett Center, Room 003</t>
  </si>
  <si>
    <t>COM-401-01 (15238) Senior Project</t>
  </si>
  <si>
    <t>02/04/2016-05/10/2016 Lecture Tuesday, Thursday 11:30AM - 01:05PM, Olin, Room 102</t>
  </si>
  <si>
    <t>ECN-101-01 (15310) Principles of Microeconomics</t>
  </si>
  <si>
    <t>02/03/2016-05/09/2016 Lecture Monday, Wednesday, Friday 09:15AM - 10:20AM, Burnett Center, Room 311</t>
  </si>
  <si>
    <t>R. Dunn</t>
  </si>
  <si>
    <t>ECN-101-02 (15311) Principles of Microeconomics</t>
  </si>
  <si>
    <t>02/03/2016-05/09/2016 Lecture Monday, Wednesday, Friday 10:30AM - 11:35AM, Burnett Center, Room 309</t>
  </si>
  <si>
    <t>J. Gregor</t>
  </si>
  <si>
    <t>ECN-101-03 (15312) Principles of Microeconomics</t>
  </si>
  <si>
    <t>02/03/2016-05/09/2016 Lecture Monday, Wednesday, Friday 11:45AM - 12:50PM, Burnett Center, Room 311</t>
  </si>
  <si>
    <t>T. Gottschall</t>
  </si>
  <si>
    <t>ECN-101-04 (15313) Principles of Microeconomics</t>
  </si>
  <si>
    <t>02/03/2016-05/09/2016 Lecture Monday, Wednesday, Friday 11:45AM - 12:50PM, Burnett Center, Room 309</t>
  </si>
  <si>
    <t>ECN-101-05 (15314) Principles of Microeconomics</t>
  </si>
  <si>
    <t>02/03/2016-05/09/2016 Lecture Monday, Wednesday, Friday 01:00PM - 02:05PM, Burnett Center, Room 311</t>
  </si>
  <si>
    <t>ECN-102-01 (15315) Principles of Macroeconomics</t>
  </si>
  <si>
    <t>02/03/2016-05/09/2016 Lecture Monday, Wednesday 02:15PM - 03:50PM, Burnett Center, Room 103</t>
  </si>
  <si>
    <t>M. Henry</t>
  </si>
  <si>
    <t>ECN-102-02 (15316) Principles of Macroeconomics</t>
  </si>
  <si>
    <t>02/04/2016-05/10/2016 Lecture Tuesday, Thursday 01:15PM - 02:50PM, Burnett Center, Room 307</t>
  </si>
  <si>
    <t>ECN-102-03 (15317) Principles of Macroeconomics</t>
  </si>
  <si>
    <t>02/04/2016-05/10/2016 Lecture Tuesday, Thursday 11:30AM - 01:05PM, Burnett Center, Room 307</t>
  </si>
  <si>
    <t>ECN-201-01 (15318) Intermediate Microeconomics</t>
  </si>
  <si>
    <t>02/03/2016-05/09/2016 Lecture Monday, Wednesday, Friday 09:15AM - 10:20AM, Burnett Center, Room 103</t>
  </si>
  <si>
    <t>ECN-306-01 (15426) U.S. Economic History</t>
  </si>
  <si>
    <t>02/03/2016-05/09/2016 Lecture Monday, Wednesday, Friday 01:00PM - 02:05PM, Old Main, Room 206</t>
  </si>
  <si>
    <t>W. Mainwaring</t>
  </si>
  <si>
    <t>ECN-319-01 (15319) Economic Analysis of Law</t>
  </si>
  <si>
    <t>02/04/2016-05/10/2016 Lecture Tuesday, Thursday 09:45AM - 11:20AM, Burnett Center, Room 311</t>
  </si>
  <si>
    <t>ECN-341-01 (15407) Principles of Finance</t>
  </si>
  <si>
    <t>18 / 20 / 0</t>
  </si>
  <si>
    <t>ECN-341-02 (15411) Principles of Finance</t>
  </si>
  <si>
    <t>ECN-341-03 (15414) Principles of Finance</t>
  </si>
  <si>
    <t>ECN-397-01 (15320) Political Economy</t>
  </si>
  <si>
    <t>02/04/2016-05/10/2016 Lecture Tuesday, Thursday 11:30AM - 01:05PM, Burnett Center, Room 311</t>
  </si>
  <si>
    <t>ECN-440-01 (15322) Econometrics</t>
  </si>
  <si>
    <t>02/04/2016-05/10/2016 Lecture Tuesday, Thursday 01:15PM - 02:50PM, Burnett Center, Room 311</t>
  </si>
  <si>
    <t>ECN-498-01 (15323) Senior Thesis</t>
  </si>
  <si>
    <t>02/03/2016-05/17/2016 Lecture Monday, Friday 01:00PM - 02:05PM, Burnett Center, Room 114 (more)...</t>
  </si>
  <si>
    <t>L. Dunn</t>
  </si>
  <si>
    <t>C W</t>
  </si>
  <si>
    <t>EDU-221-01 (15394) School Law</t>
  </si>
  <si>
    <t>02/04/2016-05/10/2016 Lecture Tuesday, Thursday 01:15PM - 02:50PM, Burnett Center, Room 023</t>
  </si>
  <si>
    <t>R. Carpenter</t>
  </si>
  <si>
    <t>0 / 13 / 0</t>
  </si>
  <si>
    <t>D W C</t>
  </si>
  <si>
    <t>EDU-301-01 (15395) Exceptional Learner</t>
  </si>
  <si>
    <t>02/04/2016-05/10/2016 Lecture Tuesday, Thursday 09:45AM - 11:20AM, Burnett Center, Room 023</t>
  </si>
  <si>
    <t>EDU-309-01 (15396) Individualized Instruction</t>
  </si>
  <si>
    <t>02/04/2016-05/10/2016 Lecture Tuesday, Thursday 11:30AM - 01:05PM, Burnett Center, Room 023</t>
  </si>
  <si>
    <t>EDU-406-01 (15397) Curriculum Design</t>
  </si>
  <si>
    <t>02/09/2016-05/10/2016 Lecture Tuesday 03:00PM - 05:00PM, Burnett Center, Room 023</t>
  </si>
  <si>
    <t>J. Longo</t>
  </si>
  <si>
    <t>          </t>
  </si>
  <si>
    <t>Page 1 of 1</t>
  </si>
  <si>
    <t>ENG-111-01 (15371) Composition</t>
  </si>
  <si>
    <t>02/03/2016-05/09/2016 Discussion Monday, Wednesday, Friday 09:15AM - 10:20AM, Technology Center, Room 103A</t>
  </si>
  <si>
    <t>R. Grummick</t>
  </si>
  <si>
    <t>ENG-111-02 (15372) Composition</t>
  </si>
  <si>
    <t>02/03/2016-05/09/2016 Discussion Monday, Wednesday, Friday 10:30AM - 11:35AM, Technology Center, Room 103A</t>
  </si>
  <si>
    <t>ENG-111-03 (15380) Composition</t>
  </si>
  <si>
    <t>02/03/2016-05/09/2016 Discussion Monday, Wednesday, Friday 11:45AM - 12:50PM, Dieter-Porter, Room 202</t>
  </si>
  <si>
    <t>L. Mayer</t>
  </si>
  <si>
    <t>ENG-111-04 (15384) Composition</t>
  </si>
  <si>
    <t>02/03/2016-05/09/2016 Discussion Monday, Wednesday, Friday 01:00PM - 02:05PM, Swanson Science Center, Room 004</t>
  </si>
  <si>
    <t>D. Shiller</t>
  </si>
  <si>
    <t>ENG-111-05 (15362) Composition</t>
  </si>
  <si>
    <t>02/04/2016-05/10/2016 Discussion Tuesday, Thursday 09:45AM - 11:20AM, Dieter-Porter, Room 200</t>
  </si>
  <si>
    <t>G. Clark</t>
  </si>
  <si>
    <t>ENG-111-06 (15385) Composition</t>
  </si>
  <si>
    <t>02/04/2016-05/10/2016 Discussion Tuesday, Thursday 09:45AM - 11:20AM, Burnett Center, Room 015</t>
  </si>
  <si>
    <t>G. March</t>
  </si>
  <si>
    <t>ENG-111-07 (15373) Composition</t>
  </si>
  <si>
    <t>02/04/2016-05/10/2016 Discussion Tuesday, Thursday 11:30AM - 01:05PM, Burnett Center, Room 209</t>
  </si>
  <si>
    <t>ENG-111-08 (15386) Composition</t>
  </si>
  <si>
    <t>02/04/2016-05/10/2016 Discussion Tuesday, Thursday 11:30AM - 01:05PM, Burnett Center, Room 015</t>
  </si>
  <si>
    <t>ENG-111-09 (15376) Composition</t>
  </si>
  <si>
    <t>02/04/2016-05/10/2016 Discussion Tuesday, Thursday 01:15PM - 02:50PM, Dieter-Porter, Room 200</t>
  </si>
  <si>
    <t>J. Lapekas</t>
  </si>
  <si>
    <t>ENG-111-10 (15377) Composition</t>
  </si>
  <si>
    <t>02/04/2016-05/10/2016 Discussion Tuesday, Thursday 03:00PM - 04:35PM, Dieter-Porter, Room 200</t>
  </si>
  <si>
    <t>ENG-111-11 (15678) Composition</t>
  </si>
  <si>
    <t>02/04/2016-05/10/2016 Discussion Tuesday, Thursday 11:30AM - 01:05PM, Swanson Science Center, Room 305</t>
  </si>
  <si>
    <t>J. Wandrisco</t>
  </si>
  <si>
    <t>ENG-112-01 (15378) Honors Composition</t>
  </si>
  <si>
    <t>02/03/2016-05/09/2016 Discussion Monday, Wednesday, Friday 01:00PM - 02:05PM, Dieter-Porter, Room 106</t>
  </si>
  <si>
    <t>M. Lewis</t>
  </si>
  <si>
    <t>ENG-112-02 (15365) Honors Composition</t>
  </si>
  <si>
    <t>02/04/2016-05/10/2016 Discussion Tuesday, Thursday 11:30AM - 01:05PM, Technology Center, Room 214</t>
  </si>
  <si>
    <t>A. Drew-Bear Luther</t>
  </si>
  <si>
    <t>ENG-190-01 (15368) Introduction to Literature</t>
  </si>
  <si>
    <t>02/03/2016-05/09/2016 Discussion Monday, Wednesday, Friday 09:15AM - 10:20AM, Technology Center, Room 214</t>
  </si>
  <si>
    <t>T. Fee</t>
  </si>
  <si>
    <t>ENG-190-02 (15389) Introduction to Literature</t>
  </si>
  <si>
    <t>02/04/2016-05/10/2016 Discussion Tuesday, Thursday 09:45AM - 11:20AM, Old Main, Room 206</t>
  </si>
  <si>
    <t>T. Verdun</t>
  </si>
  <si>
    <t>ENG-200-01 (15369) Advanced Composition</t>
  </si>
  <si>
    <t>02/03/2016-05/09/2016 Discussion Monday, Wednesday, Friday 11:45AM - 12:50PM, Technology Center, Room 215</t>
  </si>
  <si>
    <t>ENG-201-01 (15382) Professional Writing</t>
  </si>
  <si>
    <t>02/03/2016-05/09/2016 Discussion Monday, Wednesday, Friday 02:15PM - 03:20PM, Swanson Science Center, Room 004</t>
  </si>
  <si>
    <t>K. McEvoy</t>
  </si>
  <si>
    <t>0 / 15 / 0</t>
  </si>
  <si>
    <t>ENG-205-01 (15363) Creative Writing</t>
  </si>
  <si>
    <t>02/04/2016-05/10/2016 Discussion Tuesday, Thursday 11:30AM - 01:05PM, Dieter-Porter, Room 200</t>
  </si>
  <si>
    <t>ENG-215-01 (15366) Shakespeare for Everyone</t>
  </si>
  <si>
    <t>02/03/2016-05/09/2016 Discussion Monday, Wednesday, Friday 10:30AM - 11:35AM, Technology Center, Room 214</t>
  </si>
  <si>
    <t>ENG-226-01 (15390) Faith in Poetry</t>
  </si>
  <si>
    <t>02/04/2016-05/10/2016 Discussion Tuesday, Thursday 01:15PM - 02:50PM, Burnett Center, Room 309</t>
  </si>
  <si>
    <t>D W RCS</t>
  </si>
  <si>
    <t>ENG-255-01 (15379) Topics: Jane Austen</t>
  </si>
  <si>
    <t>02/03/2016-05/09/2016 Discussion Monday, Wednesday, Friday 11:45AM - 12:50PM, Dieter-Porter, Room 106</t>
  </si>
  <si>
    <t>W GWS</t>
  </si>
  <si>
    <t>ENG-263-01 (15387) British Lit 1</t>
  </si>
  <si>
    <t>02/03/2016-05/09/2016 Discussion Monday, Wednesday, Friday 01:00PM - 02:05PM, Old Main, Room 201</t>
  </si>
  <si>
    <t>L. Troost</t>
  </si>
  <si>
    <t>ENG-264-01 (15391) British Lit 2</t>
  </si>
  <si>
    <t>02/03/2016-05/09/2016 Discussion Monday, Wednesday, Friday 01:00PM - 02:05PM, Old Main, Room 309</t>
  </si>
  <si>
    <t>ENG-265-01 (15370) American Lit 1</t>
  </si>
  <si>
    <t>02/03/2016-05/09/2016 Discussion Monday, Wednesday, Friday 10:30AM - 11:35AM, Technology Center, Room 221</t>
  </si>
  <si>
    <t>ENG-270-01 (15374) African-American Poetry</t>
  </si>
  <si>
    <t>02/03/2016-05/09/2016 Discussion Monday, Wednesday, Friday 09:15AM - 10:20AM, Old Main, Room B</t>
  </si>
  <si>
    <t>C. Kyler</t>
  </si>
  <si>
    <t>W D</t>
  </si>
  <si>
    <t>ENG-301-01 (15388) Advanced Professional Writing</t>
  </si>
  <si>
    <t>02/03/2016-05/09/2016 Discussion Monday, Wednesday, Friday 09:15AM - 10:20AM, Swanson Science Center, Room 101</t>
  </si>
  <si>
    <t>ENG-305-01 (15381) Outlaws and Outcasts</t>
  </si>
  <si>
    <t>02/03/2016-05/09/2016 Discussion Monday, Wednesday 02:15PM - 03:50PM, Dieter-Porter, Room 202</t>
  </si>
  <si>
    <t>ENG-315-01 (15367) Studies in Shakespeare</t>
  </si>
  <si>
    <t>02/03/2016-05/09/2016 Discussion Monday, Wednesday, Friday 11:45AM - 12:50PM, Technology Center, Room 214</t>
  </si>
  <si>
    <t>ENG-335-01 (15375) Whitman and Dickinson</t>
  </si>
  <si>
    <t>02/04/2016-05/10/2016 Discussion Tuesday, Thursday 09:45AM - 11:20AM, Burnett Center, Room 102</t>
  </si>
  <si>
    <t>GWS =Gender &amp; Women's Studies</t>
  </si>
  <si>
    <t>ENG-360-01 (15364) Adv. Creative Writing: Poetry</t>
  </si>
  <si>
    <t>02/03/2016-05/09/2016 Discussion Monday, Wednesday, Friday 01:00PM - 02:05PM, Old Main, Room 407</t>
  </si>
  <si>
    <t>ENG-400-01 (15383) Seminar</t>
  </si>
  <si>
    <t>02/04/2016-05/10/2016 Seminar Tuesday, Thursday 01:15PM - 02:50PM, Swanson Science Center, Room 301</t>
  </si>
  <si>
    <t>EVS-100-01 (15401) Intro Environmental Studies</t>
  </si>
  <si>
    <t>02/03/2016-05/09/2016 Lecture Monday, Wednesday, Friday 08:00AM - 09:05AM, Burnett Center, Room 103</t>
  </si>
  <si>
    <t>R. East</t>
  </si>
  <si>
    <t>17 / 25 / 0</t>
  </si>
  <si>
    <t>NSM Natural Sciences &amp; Mathematics</t>
  </si>
  <si>
    <t>EVS-201-01 (15402) Env. Issues in Develop. World</t>
  </si>
  <si>
    <t>02/03/2016-05/09/2016 Lecture Monday, Wednesday, Friday 11:45AM - 12:50PM, Swanson Science Center, Room 005</t>
  </si>
  <si>
    <t>EVS-315-01 (15403) International Environment Pol</t>
  </si>
  <si>
    <t>02/04/2016-05/10/2016 Lecture Tuesday, Thursday 09:45AM - 11:20AM, Swanson Science Center, Room 004</t>
  </si>
  <si>
    <t>FIN-341-01 (15405) Principles of Finance</t>
  </si>
  <si>
    <t>02/03/2016-05/17/2016 Lecture Monday, Wednesday, Friday 01:00PM - 02:05PM, Burnett Center, Room 109</t>
  </si>
  <si>
    <t>17 / 20 / 0</t>
  </si>
  <si>
    <t>FIN-341-02 (15409) Principles of Finance</t>
  </si>
  <si>
    <t>FIN-341-03 (15412) Principles of Finance</t>
  </si>
  <si>
    <t>FIN-342-01 (15415) Investments &amp; Portfolio Theory</t>
  </si>
  <si>
    <t>FIN-344-01 (15140) Managerial Finance &amp; Acct</t>
  </si>
  <si>
    <t>26 / 30 / 0</t>
  </si>
  <si>
    <t>FRN-105-01 (15339) Elementary French I</t>
  </si>
  <si>
    <t>02/03/2016-05/09/2016 Discussion Monday, Wednesday, Friday 09:15AM - 10:20AM, Burnett Center, Room 209</t>
  </si>
  <si>
    <t>B. Chametzky</t>
  </si>
  <si>
    <t>FRN-106-01 (15340) Elementary French II</t>
  </si>
  <si>
    <t>02/03/2016-05/09/2016 Discussion Monday, Wednesday, Friday 11:45AM - 12:50PM, Burnett Center, Room 213</t>
  </si>
  <si>
    <t>K. Pflanze</t>
  </si>
  <si>
    <t>FRN-106-02 (15341) Elementary French II</t>
  </si>
  <si>
    <t>02/03/2016-05/09/2016 Discussion Monday, Wednesday, Friday 01:00PM - 02:05PM, Burnett Center, Room 213</t>
  </si>
  <si>
    <t>FRN-207-01 (15342) Intermediate French I</t>
  </si>
  <si>
    <t>02/03/2016-05/09/2016 Discussion Monday, Wednesday, Friday 10:30AM - 11:35AM, Burnett Center, Room 307</t>
  </si>
  <si>
    <t>S. Crampton-Frenchik</t>
  </si>
  <si>
    <t>FRN-208-01 (15343) Intermediate French II</t>
  </si>
  <si>
    <t>02/03/2016-05/09/2016 Discussion Monday, Wednesday, Friday 01:00PM - 02:05PM, Technology Center, Room 214</t>
  </si>
  <si>
    <t>FRN-257-01 (15344) Modern French Rebels in Trans</t>
  </si>
  <si>
    <t>02/04/2016-05/10/2016 Discussion Tuesday, Thursday 03:00PM - 04:35PM, Burnett Center, Room 016</t>
  </si>
  <si>
    <t>18 / 25 / 0</t>
  </si>
  <si>
    <t>FRN-310-01 (15346) Advanced French II</t>
  </si>
  <si>
    <t>02/03/2016-05/09/2016 Discussion Monday, Wednesday, Friday 11:45AM - 12:50PM, Burnett Center, Room 209</t>
  </si>
  <si>
    <t>S. Taylor</t>
  </si>
  <si>
    <t>FRN-457-01 (15347) Avant-Garde Theatre</t>
  </si>
  <si>
    <t>02/03/2016-05/09/2016 Discussion Monday, Wednesday 02:15PM - 03:50PM, Burnett Center, Room 016</t>
  </si>
  <si>
    <t>GER-105-01 (15331) Elementary German I</t>
  </si>
  <si>
    <t>02/03/2016-05/09/2016 Discussion Monday, Wednesday, Friday 01:00PM - 02:05PM, Burnett Center, Room 102</t>
  </si>
  <si>
    <t>J. Atzler</t>
  </si>
  <si>
    <t>GER-106-01 (15332) Elementary German II</t>
  </si>
  <si>
    <t>02/03/2016-05/09/2016 Discussion Monday, Wednesday, Friday 09:15AM - 10:20AM, Burnett Center, Room 016</t>
  </si>
  <si>
    <t>C. Altmeyer</t>
  </si>
  <si>
    <t>GER-106-02 (15333) Elementary German II</t>
  </si>
  <si>
    <t>02/03/2016-05/09/2016 Discussion Monday, Wednesday, Friday 01:00PM - 02:05PM, Burnett Center, Room 016</t>
  </si>
  <si>
    <t>GER-207-01 (15334) Intermediate German I</t>
  </si>
  <si>
    <t>02/03/2016-05/09/2016 Discussion Monday, Wednesday, Friday 10:30AM - 11:35AM, Burnett Center, Room 016</t>
  </si>
  <si>
    <t>GER-208-01 (15335) Intermediate German II</t>
  </si>
  <si>
    <t>02/03/2016-05/09/2016 Discussion Monday, Wednesday, Friday 08:00AM - 09:05AM, Burnett Center, Room 209</t>
  </si>
  <si>
    <t>G. Halder</t>
  </si>
  <si>
    <t>GER-289-01 (15336) German Film</t>
  </si>
  <si>
    <t>02/03/2016-05/09/2016 Lecture Monday, Wednesday 02:15PM - 03:50PM, Burnett Center, Room 015</t>
  </si>
  <si>
    <t>GWS D</t>
  </si>
  <si>
    <t>GER-310-01 (15337) Advanced German II</t>
  </si>
  <si>
    <t>02/04/2016-05/10/2016 Discussion Tuesday, Thursday 09:45AM - 11:20AM, Burnett Center, Room 209</t>
  </si>
  <si>
    <t>GER-486-01 (15338) Topics: Umwelt</t>
  </si>
  <si>
    <t>02/04/2016-05/10/2016 Discussion Tuesday, Thursday 08:00AM - 09:35AM, Burnett Center, Room 209</t>
  </si>
  <si>
    <t>GWS-100-01 (15324) Intro.-Gender &amp; Women's Study</t>
  </si>
  <si>
    <t>02/03/2016-05/09/2016 Lecture Monday, Wednesday, Friday 01:00PM - 02:05PM, Technology Center, Room 221</t>
  </si>
  <si>
    <t>D GWS</t>
  </si>
  <si>
    <t>GWS-100-02 (15325) Intro.-Gender &amp; Women's Study</t>
  </si>
  <si>
    <t>02/03/2016-05/09/2016 Lecture Monday, Wednesday, Friday 02:15PM - 03:20PM, Old Main, Room B</t>
  </si>
  <si>
    <t>J. Kline</t>
  </si>
  <si>
    <t>GWS-100-03 (15326) Intro.-Gender &amp; Women's Study</t>
  </si>
  <si>
    <t>02/04/2016-05/10/2016 Lecture Tuesday, Thursday 09:45AM - 11:20AM, Technology Center, Room 214</t>
  </si>
  <si>
    <t>GWS-100-04 (15327) Intro.-Gender &amp; Women's Study</t>
  </si>
  <si>
    <t>02/04/2016-05/10/2016 Lecture Tuesday, Thursday 01:15PM - 02:50PM, Technology Center, Room 221</t>
  </si>
  <si>
    <t>C. Shaughnessy</t>
  </si>
  <si>
    <t>GWS-210-01 (15328) Sex Work</t>
  </si>
  <si>
    <t>02/03/2016-05/09/2016 Lecture Monday, Wednesday, Friday 09:15AM - 10:20AM, Old Main, Room 309</t>
  </si>
  <si>
    <t>D. Ficco</t>
  </si>
  <si>
    <t>GWS-210-02 (15329) Human Trafficking</t>
  </si>
  <si>
    <t>02/04/2016-05/10/2016 Lecture Tuesday, Thursday 09:45AM - 11:20AM, Burnett Center, Room 203</t>
  </si>
  <si>
    <t>S. Vdovichenko</t>
  </si>
  <si>
    <t>D GWS RCS</t>
  </si>
  <si>
    <t>GWS-300-01 (15330) Theories of Gender</t>
  </si>
  <si>
    <t>02/03/2016-05/09/2016 Lecture Monday, Wednesday, Friday 10:30AM - 11:35AM, Swanson Science Center, Room 101</t>
  </si>
  <si>
    <t>HIS-102-01 (15422) European Civilization II</t>
  </si>
  <si>
    <t>02/03/2016-05/09/2016 Lecture Monday, Wednesday, Friday 10:30AM - 11:35AM, Old Main, Room 205</t>
  </si>
  <si>
    <t>V. List</t>
  </si>
  <si>
    <t>HIS-151-01 (15432) Asian Heritage</t>
  </si>
  <si>
    <t>02/04/2016-05/10/2016 Discussion Tuesday, Thursday 03:00PM - 04:35PM, Old Main, Room 206</t>
  </si>
  <si>
    <t>P. Caffrey</t>
  </si>
  <si>
    <t>HIS-204-01 (15429) 19th-Century America</t>
  </si>
  <si>
    <t>02/03/2016-05/09/2016 Lecture Monday, Wednesday, Friday 09:15AM - 10:20AM, Old Main, Room 206</t>
  </si>
  <si>
    <t>HIS-206-01 (15427) 20th-Century America</t>
  </si>
  <si>
    <t>02/03/2016-05/09/2016 Lecture Monday, Wednesday, Friday 10:30AM - 11:35AM, Old Main, Room B</t>
  </si>
  <si>
    <t>H. Miller</t>
  </si>
  <si>
    <t>HIS-210-01 (15425) U.S. Economic History</t>
  </si>
  <si>
    <t>20 / 25 / 0</t>
  </si>
  <si>
    <t>HIS-231-01 (15433) Europe Post WWII</t>
  </si>
  <si>
    <t>02/03/2016-05/09/2016 Lecture Monday, Wednesday, Friday 11:45AM - 12:50PM, Old Main, Room 207</t>
  </si>
  <si>
    <t>J. Sweatman</t>
  </si>
  <si>
    <t>HIS-236-01 (15421) History of England II</t>
  </si>
  <si>
    <t>02/03/2016-05/09/2016 Lecture Monday, Wednesday, Friday 01:00PM - 02:05PM, Old Main, Room 205</t>
  </si>
  <si>
    <t>13 / 25 / 0</t>
  </si>
  <si>
    <t>HIS-240-01 (15423) Russia, Soviet Union, &amp; CIS</t>
  </si>
  <si>
    <t>02/03/2016-05/09/2016 Lecture Monday, Wednesday, Friday 09:15AM - 10:20AM, Old Main, Room 205</t>
  </si>
  <si>
    <t>R. Dodge</t>
  </si>
  <si>
    <t>15 / 25 / 0</t>
  </si>
  <si>
    <t>HIS-245-01 (15420) European Women's History</t>
  </si>
  <si>
    <t>02/04/2016-05/10/2016 Lecture Tuesday, Thursday 09:45AM - 11:20AM, Burnett Center, Room 309</t>
  </si>
  <si>
    <t>HIS-252-01 (15428) Japan Since 1600</t>
  </si>
  <si>
    <t>02/03/2016-05/09/2016 Lecture Monday, Wednesday, Friday 11:45AM - 12:50PM, Old Main, Room 206</t>
  </si>
  <si>
    <t>HIS-270-01 (15434) Introduction to Public History</t>
  </si>
  <si>
    <t>02/04/2016-05/10/2016 Lecture Tuesday, Thursday 11:30AM - 01:05PM, Burnett Center, Room 309</t>
  </si>
  <si>
    <t>HIS-335-01 (15418) The Gilded Age, 1870 - 1918</t>
  </si>
  <si>
    <t>02/04/2016-05/10/2016 Lecture Tuesday, Thursday 03:00PM - 04:35PM, Burnett Center, Room 102</t>
  </si>
  <si>
    <t>HIS-336-01 (15419) The Civil Rights Movement</t>
  </si>
  <si>
    <t>02/03/2016-05/09/2016 Lecture Monday, Wednesday, Friday 01:00PM - 02:05PM, Old Main, Room 203</t>
  </si>
  <si>
    <t>HIS-355-01 (15430) Global Buddhism</t>
  </si>
  <si>
    <t>02/04/2016-05/10/2016 Lecture Tuesday, Thursday 11:30AM - 01:05PM, Old Main, Room 206</t>
  </si>
  <si>
    <t>HIS-410-01 (15424) 18TH-CEN Eur: Absolutism-Revol</t>
  </si>
  <si>
    <t>02/04/2016-05/10/2016 Lecture Tuesday, Thursday 01:15PM - 02:50PM, Old Main, Room 205</t>
  </si>
  <si>
    <t>MTH-101-01 (15449) Introduction to Functions</t>
  </si>
  <si>
    <t>02/04/2016-05/10/2016 Lecture Tuesday, Thursday 09:45AM - 11:20AM, Old Main, Room 304</t>
  </si>
  <si>
    <t>MTH-111-01 (15451) Precalculus Mathematics</t>
  </si>
  <si>
    <t>02/03/2016-05/09/2016 Lecture Monday, Wednesday, Friday 10:30AM - 11:35AM, Old Main, Room 306</t>
  </si>
  <si>
    <t>K. Jones</t>
  </si>
  <si>
    <t>MTH-115-01 (15442) Mathematics in Our World</t>
  </si>
  <si>
    <t>02/04/2016-05/10/2016 Lecture Tuesday, Thursday 01:15PM - 02:50PM, Old Main, Room 301</t>
  </si>
  <si>
    <t>K. Miller</t>
  </si>
  <si>
    <t>MTH-124-01 (15447) Nature of Math: Stats &amp; Geom.</t>
  </si>
  <si>
    <t>02/03/2016-05/09/2016 Lecture Monday, Wednesday, Friday 11:45AM - 12:50PM, Old Main, Room 304</t>
  </si>
  <si>
    <t>MTH-125-01 (15446) Probability and Statistics</t>
  </si>
  <si>
    <t>02/03/2016-05/09/2016 Lecture Monday, Wednesday, Friday 10:30AM - 11:35AM, Old Main, Room 304</t>
  </si>
  <si>
    <t>MTH-125-02 (15439) Probability and Statistics</t>
  </si>
  <si>
    <t>02/03/2016-05/09/2016 Lecture Monday, Wednesday, Friday 11:45AM - 12:50PM, Old Main, Room 301</t>
  </si>
  <si>
    <t>R. Wong</t>
  </si>
  <si>
    <t>MTH-125-03 (15448) Probability and Statistics</t>
  </si>
  <si>
    <t>02/03/2016-05/09/2016 Lecture Monday, Wednesday, Friday 02:15PM - 03:20PM, Dieter-Porter, Room 106</t>
  </si>
  <si>
    <t>MTH-125-04 (15443) Probability and Statistics</t>
  </si>
  <si>
    <t>02/04/2016-05/10/2016 Lecture Tuesday, Thursday 09:45AM - 11:20AM, Old Main, Room 301</t>
  </si>
  <si>
    <t>MTH-125-05 (15670) Probability and Statistics</t>
  </si>
  <si>
    <t>02/03/2016-05/09/2016 Lecture Monday, Wednesday, Friday 10:30AM - 11:35AM, Old Main, Room 404</t>
  </si>
  <si>
    <t>R. Higginbottom</t>
  </si>
  <si>
    <t>MTH-131-01 (15455) Calculus for the Bus. Sciences</t>
  </si>
  <si>
    <t>02/04/2016-05/10/2016 Lecture Tuesday, Thursday 09:45AM - 11:20AM, Burnett Center, Room 016</t>
  </si>
  <si>
    <t>A. Gaur</t>
  </si>
  <si>
    <t>MTH-131-02 (15454) Calculus for the Bus. Sciences</t>
  </si>
  <si>
    <t>02/04/2016-05/10/2016 Lecture Tuesday, Thursday 11:30AM - 01:05PM, Burnett Center, Room 016</t>
  </si>
  <si>
    <t>MTH-151-01 (15453) Calculus I</t>
  </si>
  <si>
    <t>02/03/2016-05/09/2016 Lecture Monday, Wednesday, Friday 09:15AM - 10:20AM, Old Main, Room 306</t>
  </si>
  <si>
    <t>14 / 25 / 0</t>
  </si>
  <si>
    <t>MTH-151-02 (15444) Calculus I</t>
  </si>
  <si>
    <t>02/03/2016-05/09/2016 Lecture Monday, Wednesday, Friday 01:00PM - 02:05PM, Old Main, Room 304</t>
  </si>
  <si>
    <t>MTH-152-01 (15452) Calculus II</t>
  </si>
  <si>
    <t>02/03/2016-05/09/2016 Lecture Monday, Wednesday, Friday 11:45AM - 12:50PM, Old Main, Room 306</t>
  </si>
  <si>
    <t>F. Doherty</t>
  </si>
  <si>
    <t>MTH-152-02 (15450) Calculus II</t>
  </si>
  <si>
    <t>02/03/2016-05/09/2016 Lecture Monday, Wednesday, Friday 01:00PM - 02:05PM, Old Main, Room 306</t>
  </si>
  <si>
    <t>MTH-208-01 (15441) Multivariable Calculus</t>
  </si>
  <si>
    <t>02/03/2016-05/09/2016 Lecture Monday, Wednesday, Friday 09:15AM - 10:20AM, Old Main, Room 301</t>
  </si>
  <si>
    <t>MTH-217-01 (15461) Linear Algebra</t>
  </si>
  <si>
    <t>02/03/2016-05/09/2016 Lecture Monday, Wednesday, Friday 01:00PM - 02:05PM, Old Main, Room B</t>
  </si>
  <si>
    <t>MTH-217-02 (15658) Linear Algebra</t>
  </si>
  <si>
    <t>02/03/2016-05/09/2016 Lecture Monday, Wednesday, Friday 01:00PM - 02:05PM, Old Main, Room 404</t>
  </si>
  <si>
    <t>MTH-308-01 (15440) Differential Equations</t>
  </si>
  <si>
    <t>02/03/2016-05/09/2016 Lecture Monday, Wednesday, Friday 08:00AM - 09:05AM, Old Main, Room 301</t>
  </si>
  <si>
    <t>MTH-317-01 (15458) Complex Variables</t>
  </si>
  <si>
    <t>02/03/2016-05/09/2016 Lecture Monday, Wednesday, Friday 10:30AM - 11:35AM, Old Main, Room 309</t>
  </si>
  <si>
    <t>M. Woltermann</t>
  </si>
  <si>
    <t>MTH-330-01 (15460) Intro to Graph Theory</t>
  </si>
  <si>
    <t>02/04/2016-05/10/2016 Lecture Tuesday, Thursday 01:15PM - 02:50PM, Old Main, Room 309</t>
  </si>
  <si>
    <t>W C</t>
  </si>
  <si>
    <t>MUS-141-01 (15580) Intro to World Music</t>
  </si>
  <si>
    <t>02/03/2016-05/09/2016 Lecture Monday, Wednesday, Friday 09:15AM - 10:20AM, Olin, Room 213</t>
  </si>
  <si>
    <t>A. Mukherjee</t>
  </si>
  <si>
    <t>MUS-202-01 (15581) History of Western Music II</t>
  </si>
  <si>
    <t>02/03/2016-05/09/2016 Lecture Monday, Wednesday, Friday 10:30AM - 11:35AM, Olin, Room 213</t>
  </si>
  <si>
    <t>MUS-204-01 (15583) Music Theory Fundamentals</t>
  </si>
  <si>
    <t>02/03/2016-05/09/2016 Lecture Monday, Wednesday, Friday 08:00AM - 09:05AM, Olin, Room 213</t>
  </si>
  <si>
    <t>K. Simpson</t>
  </si>
  <si>
    <t>MUS-261-01 (15582) American Music</t>
  </si>
  <si>
    <t>02/04/2016-05/10/2016 Lecture Tuesday, Thursday 01:15PM - 02:50PM, Olin, Room 213</t>
  </si>
  <si>
    <t>MUS-270-01 (15625) The Art of Conducting</t>
  </si>
  <si>
    <t>02/03/2016-05/09/2016 Lecture Monday, Wednesday, Friday 01:00PM - 02:05PM, Olin, Room 213</t>
  </si>
  <si>
    <t>S. Medley</t>
  </si>
  <si>
    <t>MUS-401-01 (15606) Senior Seminar</t>
  </si>
  <si>
    <t>02/03/2016-05/17/2016 Lecture Days to be Announced, Times to be Announced, Room to be Announced</t>
  </si>
  <si>
    <t>S. Medley, K. Simpson, A. Mukherjee</t>
  </si>
  <si>
    <t>NSC-300-01 (15263) Experimental Neuroscience</t>
  </si>
  <si>
    <t>02/03/2016-05/09/2016 Lecture Monday, Wednesday, Friday 10:30AM - 11:35AM, Dieter-Porter, Room 209</t>
  </si>
  <si>
    <t>NSC-300L-01 (15266) Neuroscience Lab</t>
  </si>
  <si>
    <t>02/09/2016-05/10/2016 Lab Tuesday 02:15PM - 05:30PM, Dieter-Porter, Room 209</t>
  </si>
  <si>
    <t>NSC-300L-02 (15627) Neuroscience Lab</t>
  </si>
  <si>
    <t>02/08/2016-05/09/2016 Lab Monday 02:15PM - 05:30PM, Dieter-Porter, Room 209</t>
  </si>
  <si>
    <t>NSC-400-01 (15262) Adv Top Neur: Brain Evolution</t>
  </si>
  <si>
    <t>02/03/2016-05/09/2016 Lecture Monday, Wednesday, Friday 01:00PM - 02:05PM, Dieter-Porter, Room 208</t>
  </si>
  <si>
    <t>J. DeRubbo, C. Glock</t>
  </si>
  <si>
    <t>PED-200-01 (15599) Health, Wellness &amp; PE in Elem</t>
  </si>
  <si>
    <t>02/03/2016-05/09/2016 Lecture Monday, Wednesday, Friday 10:30AM - 11:30AM, Henry Gymnasium, Room GYM2</t>
  </si>
  <si>
    <t>PFM-101-02 (15610) PFM: Motion Picture Fund.</t>
  </si>
  <si>
    <t>02/09/2016-05/10/2016 Lecture Tuesday 02:00PM - 05:00PM, Pittsburgh Filmmakers, Room CAMPUS</t>
  </si>
  <si>
    <t>PFM-101-05 (15613) PFM: Motion Picture Fund.</t>
  </si>
  <si>
    <t>02/05/2016-05/06/2016 Lecture Friday 10:00AM - 01:00PM, Pittsburgh Filmmakers, Room CAMPUS</t>
  </si>
  <si>
    <t>PFM-112-01 (15614) PFM: Intro to Digital Editing</t>
  </si>
  <si>
    <t>PHL-101-01 (15469) Intro to Philosophy</t>
  </si>
  <si>
    <t>02/04/2016-05/10/2016 Discussion Tuesday, Thursday 11:30AM - 01:05PM, Old Main, Room B</t>
  </si>
  <si>
    <t>H. Kim</t>
  </si>
  <si>
    <t>PHL-123-01 (15463) Intro to Logic</t>
  </si>
  <si>
    <t>02/03/2016-05/09/2016 Discussion Monday, Wednesday, Friday 10:30AM - 11:35AM, Old Main, Room E</t>
  </si>
  <si>
    <t>M. Wolf</t>
  </si>
  <si>
    <t>PHL-130-01 (15464) Moral Philosophy</t>
  </si>
  <si>
    <t>02/03/2016-05/09/2016 Discussion Monday, Wednesday, Friday 09:15AM - 10:20AM, Old Main, Room E</t>
  </si>
  <si>
    <t>PHL-145-01 (15467) Faith and Reason</t>
  </si>
  <si>
    <t>02/03/2016-05/09/2016 Discussion Monday, Wednesday, Friday 09:15AM - 10:20AM, Old Main, Room 404</t>
  </si>
  <si>
    <t>G. Osborne</t>
  </si>
  <si>
    <t>PHL-230-01 (15466) Moral Theory</t>
  </si>
  <si>
    <t>02/04/2016-05/10/2016 Lecture Tuesday, Thursday 09:45AM - 11:20AM, Old Main, Room 207</t>
  </si>
  <si>
    <t>PHL-242-01 (15468) Philosophy of Mind</t>
  </si>
  <si>
    <t>02/04/2016-05/10/2016 Discussion Tuesday, Thursday 03:00PM - 04:35PM, Old Main, Room B</t>
  </si>
  <si>
    <t>PHL-341-01 (15462) Kant</t>
  </si>
  <si>
    <t>02/03/2016-05/09/2016 Discussion Monday, Wednesday 02:15PM - 03:50PM, Burnett Center, Room 102</t>
  </si>
  <si>
    <t>PHL-450-01 (15699) Tutorial Research Seminar Phil</t>
  </si>
  <si>
    <t>PHL-450-02 (15719) Research Seminar in Philosophy</t>
  </si>
  <si>
    <t>PHL-501-01 (15740) Independent Study</t>
  </si>
  <si>
    <t>PHY-100L-01 (15523) Introduction to Physics Lab</t>
  </si>
  <si>
    <t>02/08/2016-05/09/2016 Lab Monday 02:15PM - 05:30PM, Swanson Science Center, Room 112</t>
  </si>
  <si>
    <t>M. McCracken, V. Merten</t>
  </si>
  <si>
    <t>PHY-100L-02 (15525) Introduction to Physics Lab</t>
  </si>
  <si>
    <t>02/09/2016-05/10/2016 Lab Tuesday 02:15PM - 05:30PM, Swanson Science Center, Room 112</t>
  </si>
  <si>
    <t>V. Merten</t>
  </si>
  <si>
    <t>PHY-100L-03 (15526) Introduction to Physics Lab</t>
  </si>
  <si>
    <t>02/03/2016-05/04/2016 Lab Wednesday 02:15PM - 05:30PM, Swanson Science Center, Room 112</t>
  </si>
  <si>
    <t>PHY-100L-04 (15524) Introduction to Physics Lab</t>
  </si>
  <si>
    <t>02/04/2016-05/05/2016 Lab Thursday 02:15PM - 05:30PM, Swanson Science Center, Room 112</t>
  </si>
  <si>
    <t>PHY-102-01 (15517) Introductory Physics II</t>
  </si>
  <si>
    <t>02/03/2016-05/09/2016 Lecture Monday, Wednesday, Friday 09:15AM - 10:20AM, Swanson Science Center, Room 004</t>
  </si>
  <si>
    <t>D. Martin</t>
  </si>
  <si>
    <t>17 / 24 / 0</t>
  </si>
  <si>
    <t>PHY-102-02 (15516) Introductory Physics II</t>
  </si>
  <si>
    <t>02/03/2016-05/09/2016 Lecture Monday, Wednesday, Friday 10:30AM - 11:35AM, Swanson Science Center, Room 004</t>
  </si>
  <si>
    <t>14 / 24 / 0</t>
  </si>
  <si>
    <t>PHY-108-01 (15527) General Physics</t>
  </si>
  <si>
    <t>02/03/2016-05/09/2016 Lecture Monday, Wednesday, Friday 08:00AM - 09:05AM, Swanson Science Center, Room 004</t>
  </si>
  <si>
    <t>W. Sheers</t>
  </si>
  <si>
    <t>16 / 29 / 0</t>
  </si>
  <si>
    <t>PHY-234-01 (15522) Mathematical Methods</t>
  </si>
  <si>
    <t>02/03/2016-05/09/2016 Lecture Monday, Wednesday, Friday 10:30AM - 11:35AM, Swanson Science Center, Room 110</t>
  </si>
  <si>
    <t>M. McCracken</t>
  </si>
  <si>
    <t>PHY-234L-01 (15521) Mathematical Methods Lab</t>
  </si>
  <si>
    <t>02/09/2016-05/10/2016 Lab Tuesday 03:00PM - 06:00PM, Swanson Science Center, Room 204</t>
  </si>
  <si>
    <t>PHY-317-01 (15518) Thermal Physics</t>
  </si>
  <si>
    <t>02/03/2016-05/09/2016 Lecture Monday, Wednesday, Friday 01:00PM - 02:05PM, Swanson Science Center, Room 305</t>
  </si>
  <si>
    <t>PHY-322-01 (15530) Electronics</t>
  </si>
  <si>
    <t>02/03/2016-05/09/2016 Lecture Monday, Wednesday, Friday 10:30AM - 11:35AM, Swanson Science Center, Room 305</t>
  </si>
  <si>
    <t>PHY-322L-01 (15528) Electronics Lab</t>
  </si>
  <si>
    <t>02/04/2016-05/05/2016 Lab Thursday 02:15PM - 05:30PM, Swanson Science Center, Room 105</t>
  </si>
  <si>
    <t>PHY-342-01 (15529) Experimental Physics II</t>
  </si>
  <si>
    <t>02/08/2016-05/09/2016 Lab Monday 02:15PM - 05:30PM, Swanson Science Center, Room 105</t>
  </si>
  <si>
    <t>POL-100-01 (15186) Principles of Government</t>
  </si>
  <si>
    <t>02/03/2016-05/09/2016 Lecture Monday, Wednesday, Friday 01:00PM - 02:05PM, Old Main, Room 301</t>
  </si>
  <si>
    <t>N. Fifer</t>
  </si>
  <si>
    <t>POL-110-01 (15187) Origins of American Govt</t>
  </si>
  <si>
    <t>02/04/2016-05/10/2016 Lecture Tuesday, Thursday 08:00AM - 09:35AM, Old Main, Room 203</t>
  </si>
  <si>
    <t>J. Benze</t>
  </si>
  <si>
    <t>POL-111-01 (15188) Processes of American Govt.</t>
  </si>
  <si>
    <t>02/03/2016-05/09/2016 Lecture Monday, Wednesday, Friday 08:00AM - 09:05AM, Old Main, Room 201</t>
  </si>
  <si>
    <t>J. DiSarro</t>
  </si>
  <si>
    <t>POL-120-01 (15189) World Politics</t>
  </si>
  <si>
    <t>02/03/2016-05/09/2016 Lecture Monday, Wednesday, Friday 09:15AM - 10:20AM, Old Main, Room 201</t>
  </si>
  <si>
    <t>B. Misawa</t>
  </si>
  <si>
    <t>POL-120-02 (15190) World Politics</t>
  </si>
  <si>
    <t>02/04/2016-05/10/2016 Lecture Tuesday, Thursday 11:30AM - 01:05PM, Old Main, Room 207</t>
  </si>
  <si>
    <t>Z. Gai</t>
  </si>
  <si>
    <t>POL-250-01 (15193) Special Topics: the Courts</t>
  </si>
  <si>
    <t>02/03/2016-05/04/2016 Lecture Wednesday 03:00PM - 06:00PM, Old Main, Room 203</t>
  </si>
  <si>
    <t>J. Luckasevic</t>
  </si>
  <si>
    <t>POL-250-02 (15618) Latin American Politics</t>
  </si>
  <si>
    <t>02/03/2016-05/09/2016 Lecture Monday, Wednesday 02:15PM - 03:50PM, Old Main, Room E</t>
  </si>
  <si>
    <t>J. Vazquez-D'elia</t>
  </si>
  <si>
    <t>POL-310-01 (15195) Public Administration</t>
  </si>
  <si>
    <t>02/03/2016-05/09/2016 Lecture Monday, Wednesday, Friday 09:15AM - 10:20AM, Old Main, Room 304</t>
  </si>
  <si>
    <t>POL-314-01 (15194) The American Presidency</t>
  </si>
  <si>
    <t>02/04/2016-05/10/2016 Lecture Tuesday, Thursday 01:15PM - 02:50PM, Old Main, Room 201</t>
  </si>
  <si>
    <t>POL-322-01 (15197) International Political Econ.</t>
  </si>
  <si>
    <t>02/04/2016-05/10/2016 Lecture Tuesday, Thursday 03:00PM - 04:35PM, Old Main, Room 207</t>
  </si>
  <si>
    <t>POL-330-01 (15191) Comparative Politics</t>
  </si>
  <si>
    <t>02/03/2016-05/09/2016 Lecture Monday, Wednesday, Friday 10:30AM - 11:35AM, Old Main, Room 207</t>
  </si>
  <si>
    <t>POL-342-01 (15192) Political Thought: Modern</t>
  </si>
  <si>
    <t>02/03/2016-05/09/2016 Lecture Monday, Wednesday, Friday 02:15PM - 03:20PM, Old Main, Room 207</t>
  </si>
  <si>
    <t>POL-350-01 (15196) Global Resource Politics</t>
  </si>
  <si>
    <t>02/04/2016-05/10/2016 Lecture Tuesday, Thursday 01:15PM - 02:50PM, Old Main, Room 306</t>
  </si>
  <si>
    <t>POL-450-01 (15198) Field Experience</t>
  </si>
  <si>
    <t>02/03/2016-05/09/2016 Lecture Monday, Wednesday, Friday 11:45AM - 12:50PM, Old Main, Room LAW</t>
  </si>
  <si>
    <t>POL-501-01 (15738) Independent Study</t>
  </si>
  <si>
    <t>PSY-101-01 (15492) Elementary Psychology I</t>
  </si>
  <si>
    <t>02/03/2016-05/09/2016 Lecture Monday, Wednesday, Friday 08:00AM - 09:05AM, Dieter-Porter, Room 200</t>
  </si>
  <si>
    <t>N. Cavoti</t>
  </si>
  <si>
    <t>PSY-101-02 (15512) Elementary Psychology I</t>
  </si>
  <si>
    <t>02/03/2016-05/09/2016 Lecture Monday, Wednesday, Friday 09:15AM - 10:20AM, Dieter-Porter, Room 202</t>
  </si>
  <si>
    <t>L. Wilson</t>
  </si>
  <si>
    <t>PSY-101-03 (15511) Elementary Psychology I</t>
  </si>
  <si>
    <t>02/03/2016-05/09/2016 Lecture Monday, Wednesday, Friday 10:30AM - 11:35AM, Dieter-Porter, Room 202</t>
  </si>
  <si>
    <t>PSY-101-04 (15497) Elementary Psychology I</t>
  </si>
  <si>
    <t>02/04/2016-05/10/2016 Lecture Tuesday, Thursday 09:45AM - 11:20AM, Dieter-Porter, Room 208</t>
  </si>
  <si>
    <t>M. Crabtree</t>
  </si>
  <si>
    <t>PSY-101-05 (15496) Elementary Psychology I</t>
  </si>
  <si>
    <t>02/04/2016-05/10/2016 Lecture Tuesday, Thursday 11:30AM - 01:05PM, Dieter-Porter, Room 208</t>
  </si>
  <si>
    <t>PSY-102-01 (15508) Elementary Psychology II</t>
  </si>
  <si>
    <t>02/03/2016-05/09/2016 Lecture Monday, Wednesday, Friday 09:15AM - 10:20AM, Dieter-Porter, Room 208</t>
  </si>
  <si>
    <t>B. Seltzer</t>
  </si>
  <si>
    <t>PSY-102-02 (15505) Elementary Psychology II</t>
  </si>
  <si>
    <t>02/03/2016-05/09/2016 Lecture Monday, Wednesday, Friday 10:30AM - 11:35AM, Dieter-Porter, Room 200</t>
  </si>
  <si>
    <t>C. Petchel</t>
  </si>
  <si>
    <t>PSY-102-03 (15506) Elementary Psychology II</t>
  </si>
  <si>
    <t>02/03/2016-05/09/2016 Lecture Monday, Wednesday, Friday 11:45AM - 12:50PM, Dieter-Porter, Room 200</t>
  </si>
  <si>
    <t>PSY-102-04 (15491) Elementary Psychology II</t>
  </si>
  <si>
    <t>02/04/2016-05/10/2016 Lecture Tuesday, Thursday 09:45AM - 11:20AM, Dieter-Porter, Room 202</t>
  </si>
  <si>
    <t>E. Bennett</t>
  </si>
  <si>
    <t>PSY-198-01 (15629) Internship</t>
  </si>
  <si>
    <t>PSY-198-02 (15757) Internship</t>
  </si>
  <si>
    <t>PSY-215-01 (15493) Experimental Psychology</t>
  </si>
  <si>
    <t>02/03/2016-05/09/2016 Lecture Monday, Wednesday, Friday 09:15AM - 10:20AM, Dieter-Porter, Room 200</t>
  </si>
  <si>
    <t>Q W</t>
  </si>
  <si>
    <t>PSY-215L-01 (15494) Experimental Psychology Lab</t>
  </si>
  <si>
    <t>PSY-215L-02 (15495) Experimental Psychology Lab</t>
  </si>
  <si>
    <t>PSY-226-01 (15490) Psychology and the Law</t>
  </si>
  <si>
    <t>02/03/2016-05/09/2016 Lecture Monday, Wednesday, Friday 01:00PM - 02:05PM, Dieter-Porter, Room 202</t>
  </si>
  <si>
    <t>PSY-235-01 (15504) Theories of Personality</t>
  </si>
  <si>
    <t>02/03/2016-05/09/2016 Lecture Monday, Wednesday 02:15PM - 03:50PM, Dieter-Porter, Room 200</t>
  </si>
  <si>
    <t>PSY-265-01 (15501) Developmental Psychology</t>
  </si>
  <si>
    <t>02/03/2016-05/09/2016 Lecture Monday, Wednesday, Friday 01:00PM - 02:05PM, Dieter-Porter, Room 200</t>
  </si>
  <si>
    <t>R. McDonald</t>
  </si>
  <si>
    <t>PSY-275-01 (15498) Cognitive Psychology</t>
  </si>
  <si>
    <t>02/03/2016-05/09/2016 Lecture Monday, Wednesday, Friday 10:30AM - 11:35AM, Dieter-Porter, Room 208</t>
  </si>
  <si>
    <t>T. Klitz</t>
  </si>
  <si>
    <t>PSY-390-01 (15507) Political Psychology</t>
  </si>
  <si>
    <t>02/04/2016-05/10/2016 Lecture Tuesday, Thursday 11:30AM - 01:05PM, Dieter-Porter, Room 202</t>
  </si>
  <si>
    <t>PSY-465-01 (15503) Adv Lab Developmental Psych</t>
  </si>
  <si>
    <t>02/03/2016-05/09/2016 Lecture Monday, Wednesday, Friday 10:30AM - 11:35AM, Dieter-Porter, Room 300</t>
  </si>
  <si>
    <t>PSY-465L-01 (15502) Adv Lab Developmental Psyc</t>
  </si>
  <si>
    <t>02/09/2016-05/10/2016 Lab Tuesday 01:15PM - 04:30PM, Dieter-Porter, Room 300</t>
  </si>
  <si>
    <t>PSY-475-01 (15500) Adv Lab Sensation &amp; Perception</t>
  </si>
  <si>
    <t>02/03/2016-05/09/2016 Lecture Monday, Wednesday, Friday 01:00PM - 02:05PM, Dieter-Porter, Room 300</t>
  </si>
  <si>
    <t>Q C</t>
  </si>
  <si>
    <t>PSY-475L-01 (15499) Adv Lab Sensation &amp; Perception</t>
  </si>
  <si>
    <t>02/08/2016-05/09/2016 Lab Monday 02:15PM - 05:30PM, Dieter-Porter, Room 300</t>
  </si>
  <si>
    <t>PSY-485-01 (15514) Adv. Lab in Neuroscience</t>
  </si>
  <si>
    <t>02/04/2016-05/10/2016 Lecture Tuesday, Thursday 09:45AM - 11:20AM, Dieter-Porter, Room 300</t>
  </si>
  <si>
    <t>PSY-485L-01 (15513) Adv Lab Behavioral Neuroscienc</t>
  </si>
  <si>
    <t>02/04/2016-05/05/2016 Lab Thursday 02:15PM - 05:30PM, Dieter-Porter, Room 300</t>
  </si>
  <si>
    <t>PSY-495-01 (15510) Adv Lab Indust/Org Psychology</t>
  </si>
  <si>
    <t>02/03/2016-05/09/2016 Lecture Monday, Wednesday, Friday 11:45AM - 12:50PM, Dieter-Porter, Room 300</t>
  </si>
  <si>
    <t>PSY-495L-01 (15509) Adv Lab Industrial/Org Psyc</t>
  </si>
  <si>
    <t>02/03/2016-05/04/2016 Lab Wednesday 02:15PM - 05:30PM, Dieter-Porter, Room 300</t>
  </si>
  <si>
    <t>PSY-501-01 (15741) Independent Study</t>
  </si>
  <si>
    <t>REL-105-01 (15474) Western Religious Traditions</t>
  </si>
  <si>
    <t>02/04/2016-05/10/2016 Lecture Tuesday, Thursday 09:45AM - 11:20AM, Old Main, Room 205</t>
  </si>
  <si>
    <t>D. Stinson</t>
  </si>
  <si>
    <t>REL-203-01 (15473) Biblical Stud: Parables Luke</t>
  </si>
  <si>
    <t>02/04/2016-05/10/2016 Lecture Tuesday, Thursday 01:15PM - 02:50PM, Old Main, Room 203</t>
  </si>
  <si>
    <t>REL-215-01 (15470) Religion and Film</t>
  </si>
  <si>
    <t>02/04/2016-05/10/2016 Lecture Tuesday, Thursday 11:30AM - 01:05PM, Old Main, Room 201</t>
  </si>
  <si>
    <t>O. Solovieva</t>
  </si>
  <si>
    <t>REL-217-01 (15471) Death and Immortality</t>
  </si>
  <si>
    <t>02/04/2016-05/10/2016 Lecture Tuesday, Thursday 03:00PM - 04:35PM, Old Main, Room 201</t>
  </si>
  <si>
    <t>D C</t>
  </si>
  <si>
    <t>REL-307-01 (15475) Religion and Social Justice</t>
  </si>
  <si>
    <t>02/03/2016-05/09/2016 Lecture Monday, Wednesday 02:15PM - 03:50PM, Old Main, Room 404</t>
  </si>
  <si>
    <t>W RCS</t>
  </si>
  <si>
    <t>REL-355-01 (15431) Global Buddhism</t>
  </si>
  <si>
    <t>RUS-106-01 (15477) Elementary Russian II</t>
  </si>
  <si>
    <t>02/03/2016-05/09/2016 Discussion Monday, Wednesday, Friday 10:30AM - 11:35AM, Burnett Center, Room 209</t>
  </si>
  <si>
    <t>RUS-208-01 (15478) Intermediate Russian II</t>
  </si>
  <si>
    <t>02/04/2016-05/10/2016 Discussion Tuesday, Thursday 11:30AM - 01:05PM, Burnett Center, Room 213</t>
  </si>
  <si>
    <t>SOC-101-01 (15480) Introduction to Sociology</t>
  </si>
  <si>
    <t>02/03/2016-05/09/2016 Lecture Monday, Wednesday, Friday 09:15AM - 10:20AM, Old Main, Room 203</t>
  </si>
  <si>
    <t>C. Hyden</t>
  </si>
  <si>
    <t>5 / 35 / 0</t>
  </si>
  <si>
    <t>SOC-101-02 (15479) Introduction to Sociology</t>
  </si>
  <si>
    <t>02/03/2016-05/09/2016 Lecture Monday, Wednesday, Friday 11:45AM - 12:50PM, Old Main, Room 203</t>
  </si>
  <si>
    <t>S. Miller</t>
  </si>
  <si>
    <t>3 / 35 / 0</t>
  </si>
  <si>
    <t>SOC-101-03 (15481) Introduction to Sociology</t>
  </si>
  <si>
    <t>02/04/2016-05/10/2016 Lecture Tuesday, Thursday 09:45AM - 11:20AM, Old Main, Room 201</t>
  </si>
  <si>
    <t>0 / 35 / 0</t>
  </si>
  <si>
    <t>SOC-200-01 (15482) Research and Writing</t>
  </si>
  <si>
    <t>02/04/2016-05/10/2016 Lecture Tuesday, Thursday 09:45AM - 11:20AM, Old Main, Room B</t>
  </si>
  <si>
    <t>SOC-201-01 (15483) The Sociological Tradition</t>
  </si>
  <si>
    <t>02/03/2016-05/09/2016 Lecture Monday, Wednesday, Friday 11:45AM - 12:50PM, Old Main, Room 205</t>
  </si>
  <si>
    <t>J. Krol</t>
  </si>
  <si>
    <t>SOC-223-01 (15484) Juven Justice: Amer Dilemma</t>
  </si>
  <si>
    <t>02/03/2016-05/09/2016 Lecture Monday, Wednesday, Friday 09:15AM - 10:20AM, Old Main, Room 207</t>
  </si>
  <si>
    <t>16 / 25 / 0</t>
  </si>
  <si>
    <t>SOC-226-01 (15485) Sociology of Deviant Behavior</t>
  </si>
  <si>
    <t>02/03/2016-05/09/2016 Lecture Monday, Wednesday, Friday 10:30AM - 11:35AM, Old Main, Room 203</t>
  </si>
  <si>
    <t>SOC-361-01 (15487) Pop. &amp; Demography</t>
  </si>
  <si>
    <t>02/03/2016-05/09/2016 Lecture Monday, Wednesday, Friday 01:00PM - 02:05PM, Old Main, Room 207</t>
  </si>
  <si>
    <t>SOC-370-01 (15489) Sociology of Sport</t>
  </si>
  <si>
    <t>02/04/2016-05/10/2016 Lecture Tuesday, Thursday 01:15PM - 02:50PM, Old Main, Room 207</t>
  </si>
  <si>
    <t>SOC-495-01 (15488) Senior Seminar</t>
  </si>
  <si>
    <t>02/04/2016-05/10/2016 Lecture Tuesday, Thursday 11:30AM - 01:05PM, Old Main, Room 203</t>
  </si>
  <si>
    <t>SPN-105-01 (15545) Elementary Spanish I</t>
  </si>
  <si>
    <t>02/03/2016-05/09/2016 Discussion Monday, Wednesday, Friday 09:15AM - 10:20AM, Burnett Center, Room 015</t>
  </si>
  <si>
    <t>M. Manzari</t>
  </si>
  <si>
    <t>SPN-105-03 (15547) Elementary Spanish I</t>
  </si>
  <si>
    <t>02/03/2016-05/09/2016 Discussion Monday, Wednesday, Friday 01:00PM - 02:05PM, Burnett Center, Room 015</t>
  </si>
  <si>
    <t>SPN-106-01 (15535) Elementary Spanish II</t>
  </si>
  <si>
    <t>02/03/2016-05/09/2016 Discussion Monday, Wednesday, Friday 09:15AM - 10:20AM, Burnett Center, Room 213</t>
  </si>
  <si>
    <t>A. Cencich</t>
  </si>
  <si>
    <t>SPN-106-02 (15536) Elementary Spanish II</t>
  </si>
  <si>
    <t>02/03/2016-05/09/2016 Discussion Monday, Wednesday, Friday 10:30AM - 11:35AM, Burnett Center, Room 213</t>
  </si>
  <si>
    <t>SPN-106-03 (15537) Elementary Spanish II</t>
  </si>
  <si>
    <t>02/03/2016-05/09/2016 Discussion Monday, Wednesday, Friday 01:00PM - 02:05PM, Burnett Center, Room 103</t>
  </si>
  <si>
    <t>SPN-207-01 (15542) Intermediate Spanish I</t>
  </si>
  <si>
    <t>02/03/2016-05/09/2016 Discussion Monday, Wednesday, Friday 10:30AM - 11:35AM, Burnett Center, Room 114</t>
  </si>
  <si>
    <t>SPN-207-02 (15543) Intermediate Spanish I</t>
  </si>
  <si>
    <t>02/03/2016-05/09/2016 Discussion Monday, Wednesday, Friday 11:45AM - 12:50PM, Burnett Center, Room 307</t>
  </si>
  <si>
    <t>SPN-207-03 (15549) Intermediate Spanish I</t>
  </si>
  <si>
    <t>02/03/2016-05/09/2016 Discussion Monday, Wednesday, Friday 01:00PM - 02:05PM, Burnett Center, Room 209</t>
  </si>
  <si>
    <t>K. Ternes</t>
  </si>
  <si>
    <t>SPN-208-01 (15538) Intermediate Spanish II</t>
  </si>
  <si>
    <t>02/03/2016-05/09/2016 Discussion Monday, Wednesday, Friday 10:30AM - 11:35AM, Burnett Center, Room 109</t>
  </si>
  <si>
    <t>H. Manzari</t>
  </si>
  <si>
    <t>SPN-208-02 (15532) Intermediate Spanish II</t>
  </si>
  <si>
    <t>02/03/2016-05/09/2016 Discussion Monday, Wednesday, Friday 02:15PM - 03:20PM, Burnett Center, Room 213</t>
  </si>
  <si>
    <t>M. Alpanes</t>
  </si>
  <si>
    <t>SPN-289-01 (15539) Latin America Through Film</t>
  </si>
  <si>
    <t>02/04/2016-05/10/2016 Discussion Tuesday, Thursday 01:15PM - 02:50PM, Burnett Center, Room 109</t>
  </si>
  <si>
    <t>SPN-309-01 (15540) Advanced Spanish I</t>
  </si>
  <si>
    <t>02/03/2016-05/09/2016 Discussion Monday, Wednesday, Friday 11:45AM - 12:50PM, Burnett Center, Room 015</t>
  </si>
  <si>
    <t>SPN-309-02 (15541) Advanced Spanish I</t>
  </si>
  <si>
    <t>02/03/2016-05/09/2016 Discussion Monday, Wednesday, Friday 02:15PM - 03:20PM, Burnett Center, Room 109</t>
  </si>
  <si>
    <t>SPN-310-01 (15533) Advanced Spanish II</t>
  </si>
  <si>
    <t>02/03/2016-05/09/2016 Discussion Monday, Wednesday, Friday 10:30AM - 11:35AM, Burnett Center, Room 015</t>
  </si>
  <si>
    <t>SPN-310-02 (15534) Advanced Spanish II</t>
  </si>
  <si>
    <t>02/03/2016-05/09/2016 Discussion Monday, Wednesday, Friday 11:45AM - 12:50PM, Burnett Center, Room 016</t>
  </si>
  <si>
    <t>SPN-420-01 (15548) Spanish Civilization &amp; Culture</t>
  </si>
  <si>
    <t>02/04/2016-05/10/2016 Discussion Tuesday, Thursday 09:45AM - 11:20AM, Burnett Center, Room 213</t>
  </si>
  <si>
    <t>SPN-457-01 (15550) Short Works of Magic Realism</t>
  </si>
  <si>
    <t>02/04/2016-05/10/2016 Discussion Tuesday, Thursday 01:15PM - 02:50PM, Technology Center, Room 214</t>
  </si>
  <si>
    <t>SPN-501-01 (15668) Independent Study</t>
  </si>
  <si>
    <t>ends by 6, undergrad,main campus, &gt;= 4 cr</t>
  </si>
  <si>
    <t>Monday, Wednesday, Friday</t>
  </si>
  <si>
    <t>Tuesday, Thursday</t>
  </si>
  <si>
    <t>Monday, Wednesday</t>
  </si>
  <si>
    <t>Monday, Friday</t>
  </si>
  <si>
    <t>F</t>
  </si>
  <si>
    <t xml:space="preserve"> 'NF</t>
  </si>
  <si>
    <t>SUM F</t>
  </si>
  <si>
    <t>SUM 'NF</t>
  </si>
  <si>
    <t>SUM NF</t>
  </si>
  <si>
    <t>SUM</t>
  </si>
  <si>
    <t>percent F</t>
  </si>
  <si>
    <t>very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</si>
</sst>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321</xdr:row>
          <xdr:rowOff>0</xdr:rowOff>
        </xdr:from>
        <xdr:to>
          <xdr:col>0</xdr:col>
          <xdr:colOff>304800</xdr:colOff>
          <xdr:row>322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454</xdr:row>
          <xdr:rowOff>0</xdr:rowOff>
        </xdr:from>
        <xdr:to>
          <xdr:col>0</xdr:col>
          <xdr:colOff>304800</xdr:colOff>
          <xdr:row>455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drawing" Target="../drawings/drawing1.xm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vmlDrawing" Target="../drawings/vmlDrawing1.vm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control" Target="../activeX/activeX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image" Target="../media/image1.emf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control" Target="../activeX/activeX2.xm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88"/>
  <sheetViews>
    <sheetView tabSelected="1" topLeftCell="A774" workbookViewId="0">
      <selection activeCell="J789" sqref="J789"/>
    </sheetView>
  </sheetViews>
  <sheetFormatPr defaultRowHeight="15" x14ac:dyDescent="0.25"/>
  <cols>
    <col min="4" max="4" width="37.28515625" customWidth="1"/>
    <col min="13" max="13" width="7" customWidth="1"/>
  </cols>
  <sheetData>
    <row r="1" spans="1:14" x14ac:dyDescent="0.25">
      <c r="A1" t="s">
        <v>83</v>
      </c>
    </row>
    <row r="3" spans="1:14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M3" s="1" t="s">
        <v>922</v>
      </c>
      <c r="N3" s="1" t="s">
        <v>923</v>
      </c>
    </row>
    <row r="4" spans="1:14" ht="195" customHeight="1" x14ac:dyDescent="0.25">
      <c r="A4" s="5" t="s">
        <v>11</v>
      </c>
      <c r="B4" s="5" t="s">
        <v>12</v>
      </c>
      <c r="C4" s="6" t="s">
        <v>13</v>
      </c>
      <c r="D4" s="5" t="s">
        <v>14</v>
      </c>
      <c r="E4" s="5" t="s">
        <v>15</v>
      </c>
      <c r="F4" s="5" t="e">
        <f>-2 / 30 / 0</f>
        <v>#DIV/0!</v>
      </c>
      <c r="G4" s="5">
        <v>4</v>
      </c>
      <c r="H4" s="5" t="s">
        <v>16</v>
      </c>
      <c r="I4" s="5"/>
      <c r="J4" s="5"/>
      <c r="K4" s="5"/>
    </row>
    <row r="5" spans="1:14" x14ac:dyDescent="0.25">
      <c r="A5" s="5"/>
      <c r="B5" s="5"/>
      <c r="C5" s="6"/>
      <c r="D5" s="5"/>
      <c r="E5" s="5"/>
      <c r="F5" s="5"/>
      <c r="G5" s="5"/>
      <c r="H5" s="5"/>
      <c r="I5" s="5"/>
      <c r="J5" s="5"/>
      <c r="K5" s="5"/>
    </row>
    <row r="6" spans="1:14" ht="195" customHeight="1" x14ac:dyDescent="0.25">
      <c r="A6" s="5" t="s">
        <v>11</v>
      </c>
      <c r="B6" s="5" t="s">
        <v>12</v>
      </c>
      <c r="C6" s="6" t="s">
        <v>17</v>
      </c>
      <c r="D6" s="5" t="s">
        <v>18</v>
      </c>
      <c r="E6" s="5" t="s">
        <v>15</v>
      </c>
      <c r="F6" s="5" t="e">
        <f>-2 / 30 / 0</f>
        <v>#DIV/0!</v>
      </c>
      <c r="G6" s="5">
        <v>4</v>
      </c>
      <c r="H6" s="5" t="s">
        <v>16</v>
      </c>
      <c r="I6" s="5"/>
      <c r="J6" s="5"/>
      <c r="K6" s="5"/>
    </row>
    <row r="7" spans="1:14" x14ac:dyDescent="0.25">
      <c r="A7" s="5"/>
      <c r="B7" s="5"/>
      <c r="C7" s="6"/>
      <c r="D7" s="5"/>
      <c r="E7" s="5"/>
      <c r="F7" s="5"/>
      <c r="G7" s="5"/>
      <c r="H7" s="5"/>
      <c r="I7" s="5"/>
      <c r="J7" s="5"/>
      <c r="K7" s="5"/>
    </row>
    <row r="8" spans="1:14" ht="195" customHeight="1" x14ac:dyDescent="0.25">
      <c r="A8" s="5" t="s">
        <v>11</v>
      </c>
      <c r="B8" s="5" t="s">
        <v>19</v>
      </c>
      <c r="C8" s="6" t="s">
        <v>20</v>
      </c>
      <c r="D8" s="5" t="s">
        <v>21</v>
      </c>
      <c r="E8" s="5" t="s">
        <v>22</v>
      </c>
      <c r="F8" s="7">
        <v>36555</v>
      </c>
      <c r="G8" s="5">
        <v>4</v>
      </c>
      <c r="H8" s="5" t="s">
        <v>16</v>
      </c>
      <c r="I8" s="5"/>
      <c r="J8" s="5"/>
      <c r="K8" s="5"/>
    </row>
    <row r="9" spans="1:14" x14ac:dyDescent="0.25">
      <c r="A9" s="5"/>
      <c r="B9" s="5"/>
      <c r="C9" s="6"/>
      <c r="D9" s="5"/>
      <c r="E9" s="5"/>
      <c r="F9" s="7"/>
      <c r="G9" s="5"/>
      <c r="H9" s="5"/>
      <c r="I9" s="5"/>
      <c r="J9" s="5"/>
      <c r="K9" s="5"/>
    </row>
    <row r="10" spans="1:14" ht="195" customHeight="1" x14ac:dyDescent="0.25">
      <c r="A10" s="5" t="s">
        <v>11</v>
      </c>
      <c r="B10" s="5" t="s">
        <v>19</v>
      </c>
      <c r="C10" s="6" t="s">
        <v>23</v>
      </c>
      <c r="D10" s="5" t="s">
        <v>24</v>
      </c>
      <c r="E10" s="5" t="s">
        <v>25</v>
      </c>
      <c r="F10" s="5" t="s">
        <v>26</v>
      </c>
      <c r="G10" s="5">
        <v>4</v>
      </c>
      <c r="H10" s="5" t="s">
        <v>16</v>
      </c>
      <c r="I10" s="5"/>
      <c r="J10" s="5"/>
      <c r="K10" s="5"/>
    </row>
    <row r="11" spans="1:14" x14ac:dyDescent="0.25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</row>
    <row r="12" spans="1:14" ht="195" customHeight="1" x14ac:dyDescent="0.25">
      <c r="A12" s="5" t="s">
        <v>11</v>
      </c>
      <c r="B12" s="5" t="s">
        <v>19</v>
      </c>
      <c r="C12" s="6" t="s">
        <v>27</v>
      </c>
      <c r="D12" s="5" t="s">
        <v>28</v>
      </c>
      <c r="E12" s="5" t="s">
        <v>22</v>
      </c>
      <c r="F12" s="5" t="s">
        <v>29</v>
      </c>
      <c r="G12" s="5">
        <v>4</v>
      </c>
      <c r="H12" s="5" t="s">
        <v>16</v>
      </c>
      <c r="I12" s="5"/>
      <c r="J12" s="5" t="s">
        <v>30</v>
      </c>
      <c r="K12" s="5"/>
    </row>
    <row r="13" spans="1:14" x14ac:dyDescent="0.25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</row>
    <row r="14" spans="1:14" ht="195" customHeight="1" x14ac:dyDescent="0.25">
      <c r="A14" s="5" t="s">
        <v>11</v>
      </c>
      <c r="B14" s="5" t="s">
        <v>19</v>
      </c>
      <c r="C14" s="6" t="s">
        <v>31</v>
      </c>
      <c r="D14" s="5" t="s">
        <v>32</v>
      </c>
      <c r="E14" s="5" t="s">
        <v>22</v>
      </c>
      <c r="F14" s="7">
        <v>36636</v>
      </c>
      <c r="G14" s="5">
        <v>4</v>
      </c>
      <c r="H14" s="5" t="s">
        <v>16</v>
      </c>
      <c r="I14" s="5"/>
      <c r="J14" s="5" t="s">
        <v>30</v>
      </c>
      <c r="K14" s="5"/>
    </row>
    <row r="15" spans="1:14" x14ac:dyDescent="0.25">
      <c r="A15" s="5"/>
      <c r="B15" s="5"/>
      <c r="C15" s="6"/>
      <c r="D15" s="5"/>
      <c r="E15" s="5"/>
      <c r="F15" s="7"/>
      <c r="G15" s="5"/>
      <c r="H15" s="5"/>
      <c r="I15" s="5"/>
      <c r="J15" s="5"/>
      <c r="K15" s="5"/>
    </row>
    <row r="16" spans="1:14" ht="165" customHeight="1" x14ac:dyDescent="0.25">
      <c r="A16" s="5" t="s">
        <v>11</v>
      </c>
      <c r="B16" s="5" t="s">
        <v>19</v>
      </c>
      <c r="C16" s="6" t="s">
        <v>33</v>
      </c>
      <c r="D16" s="5" t="s">
        <v>34</v>
      </c>
      <c r="E16" s="5" t="s">
        <v>22</v>
      </c>
      <c r="F16" s="5" t="s">
        <v>35</v>
      </c>
      <c r="G16" s="5">
        <v>0</v>
      </c>
      <c r="H16" s="5" t="s">
        <v>16</v>
      </c>
      <c r="I16" s="5"/>
      <c r="J16" s="5"/>
      <c r="K16" s="5"/>
    </row>
    <row r="17" spans="1:11" x14ac:dyDescent="0.25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 ht="195" customHeight="1" x14ac:dyDescent="0.25">
      <c r="A18" s="5" t="s">
        <v>11</v>
      </c>
      <c r="B18" s="5" t="s">
        <v>19</v>
      </c>
      <c r="C18" s="6" t="s">
        <v>36</v>
      </c>
      <c r="D18" s="5" t="s">
        <v>37</v>
      </c>
      <c r="E18" s="5" t="s">
        <v>25</v>
      </c>
      <c r="F18" s="7">
        <v>36860</v>
      </c>
      <c r="G18" s="5">
        <v>4</v>
      </c>
      <c r="H18" s="5" t="s">
        <v>16</v>
      </c>
      <c r="I18" s="5"/>
      <c r="J18" s="5"/>
      <c r="K18" s="5"/>
    </row>
    <row r="19" spans="1:11" x14ac:dyDescent="0.25">
      <c r="A19" s="5"/>
      <c r="B19" s="5"/>
      <c r="C19" s="6"/>
      <c r="D19" s="5"/>
      <c r="E19" s="5"/>
      <c r="F19" s="7"/>
      <c r="G19" s="5"/>
      <c r="H19" s="5"/>
      <c r="I19" s="5"/>
      <c r="J19" s="5"/>
      <c r="K19" s="5"/>
    </row>
    <row r="20" spans="1:11" ht="180" customHeight="1" x14ac:dyDescent="0.25">
      <c r="A20" s="5" t="s">
        <v>11</v>
      </c>
      <c r="B20" s="5" t="s">
        <v>19</v>
      </c>
      <c r="C20" s="6" t="s">
        <v>38</v>
      </c>
      <c r="D20" s="5" t="s">
        <v>39</v>
      </c>
      <c r="E20" s="5" t="s">
        <v>25</v>
      </c>
      <c r="F20" s="5" t="s">
        <v>40</v>
      </c>
      <c r="G20" s="5">
        <v>4</v>
      </c>
      <c r="H20" s="5" t="s">
        <v>16</v>
      </c>
      <c r="I20" s="5"/>
      <c r="J20" s="5"/>
      <c r="K20" s="5"/>
    </row>
    <row r="21" spans="1:11" x14ac:dyDescent="0.25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 ht="195" customHeight="1" x14ac:dyDescent="0.25">
      <c r="A22" s="5" t="s">
        <v>11</v>
      </c>
      <c r="B22" s="5" t="s">
        <v>12</v>
      </c>
      <c r="C22" s="6" t="s">
        <v>41</v>
      </c>
      <c r="D22" s="5" t="s">
        <v>42</v>
      </c>
      <c r="E22" s="5" t="s">
        <v>15</v>
      </c>
      <c r="F22" s="5" t="e">
        <f>-3 / 30 / 0</f>
        <v>#DIV/0!</v>
      </c>
      <c r="G22" s="5">
        <v>4</v>
      </c>
      <c r="H22" s="5" t="s">
        <v>16</v>
      </c>
      <c r="I22" s="5"/>
      <c r="J22" s="5"/>
      <c r="K22" s="5"/>
    </row>
    <row r="23" spans="1:11" x14ac:dyDescent="0.25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 ht="180" customHeight="1" x14ac:dyDescent="0.25">
      <c r="A24" s="5" t="s">
        <v>11</v>
      </c>
      <c r="B24" s="5" t="s">
        <v>12</v>
      </c>
      <c r="C24" s="6" t="s">
        <v>43</v>
      </c>
      <c r="D24" s="5" t="s">
        <v>44</v>
      </c>
      <c r="E24" s="5" t="s">
        <v>45</v>
      </c>
      <c r="F24" s="5" t="s">
        <v>46</v>
      </c>
      <c r="G24" s="5">
        <v>4</v>
      </c>
      <c r="H24" s="5" t="s">
        <v>16</v>
      </c>
      <c r="I24" s="5"/>
      <c r="J24" s="5"/>
      <c r="K24" s="5"/>
    </row>
    <row r="25" spans="1:11" x14ac:dyDescent="0.25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 ht="210" customHeight="1" x14ac:dyDescent="0.25">
      <c r="A26" s="5" t="s">
        <v>11</v>
      </c>
      <c r="B26" s="5" t="s">
        <v>19</v>
      </c>
      <c r="C26" s="6" t="s">
        <v>47</v>
      </c>
      <c r="D26" s="5" t="s">
        <v>48</v>
      </c>
      <c r="E26" s="5" t="s">
        <v>49</v>
      </c>
      <c r="F26" s="7">
        <v>36543</v>
      </c>
      <c r="G26" s="5">
        <v>4</v>
      </c>
      <c r="H26" s="5" t="s">
        <v>16</v>
      </c>
      <c r="I26" s="5"/>
      <c r="J26" s="5"/>
      <c r="K26" s="5"/>
    </row>
    <row r="27" spans="1:11" x14ac:dyDescent="0.25">
      <c r="A27" s="5"/>
      <c r="B27" s="5"/>
      <c r="C27" s="6"/>
      <c r="D27" s="5"/>
      <c r="E27" s="5"/>
      <c r="F27" s="7"/>
      <c r="G27" s="5"/>
      <c r="H27" s="5"/>
      <c r="I27" s="5"/>
      <c r="J27" s="5"/>
      <c r="K27" s="5"/>
    </row>
    <row r="28" spans="1:11" ht="210" customHeight="1" x14ac:dyDescent="0.25">
      <c r="A28" s="5" t="s">
        <v>11</v>
      </c>
      <c r="B28" s="5" t="s">
        <v>19</v>
      </c>
      <c r="C28" s="6" t="s">
        <v>50</v>
      </c>
      <c r="D28" s="5" t="s">
        <v>51</v>
      </c>
      <c r="E28" s="5" t="s">
        <v>49</v>
      </c>
      <c r="F28" s="7">
        <v>36664</v>
      </c>
      <c r="G28" s="5">
        <v>4</v>
      </c>
      <c r="H28" s="5" t="s">
        <v>16</v>
      </c>
      <c r="I28" s="5"/>
      <c r="J28" s="5"/>
      <c r="K28" s="5"/>
    </row>
    <row r="29" spans="1:11" x14ac:dyDescent="0.25">
      <c r="A29" s="5"/>
      <c r="B29" s="5"/>
      <c r="C29" s="6"/>
      <c r="D29" s="5"/>
      <c r="E29" s="5"/>
      <c r="F29" s="7"/>
      <c r="G29" s="5"/>
      <c r="H29" s="5"/>
      <c r="I29" s="5"/>
      <c r="J29" s="5"/>
      <c r="K29" s="5"/>
    </row>
    <row r="30" spans="1:11" ht="210" customHeight="1" x14ac:dyDescent="0.25">
      <c r="A30" s="5" t="s">
        <v>11</v>
      </c>
      <c r="B30" s="5" t="s">
        <v>19</v>
      </c>
      <c r="C30" s="6" t="s">
        <v>52</v>
      </c>
      <c r="D30" s="5" t="s">
        <v>53</v>
      </c>
      <c r="E30" s="5" t="s">
        <v>49</v>
      </c>
      <c r="F30" s="5" t="s">
        <v>54</v>
      </c>
      <c r="G30" s="5">
        <v>4</v>
      </c>
      <c r="H30" s="5" t="s">
        <v>16</v>
      </c>
      <c r="I30" s="5"/>
      <c r="J30" s="5"/>
      <c r="K30" s="5"/>
    </row>
    <row r="31" spans="1:11" x14ac:dyDescent="0.25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</row>
    <row r="32" spans="1:11" ht="180" customHeight="1" x14ac:dyDescent="0.25">
      <c r="A32" s="5" t="s">
        <v>11</v>
      </c>
      <c r="B32" s="5" t="s">
        <v>19</v>
      </c>
      <c r="C32" s="6" t="s">
        <v>55</v>
      </c>
      <c r="D32" s="5" t="s">
        <v>56</v>
      </c>
      <c r="E32" s="5" t="s">
        <v>57</v>
      </c>
      <c r="F32" s="7">
        <v>36581</v>
      </c>
      <c r="G32" s="5">
        <v>4</v>
      </c>
      <c r="H32" s="5" t="s">
        <v>16</v>
      </c>
      <c r="I32" s="5"/>
      <c r="J32" s="5" t="s">
        <v>58</v>
      </c>
      <c r="K32" s="5" t="s">
        <v>59</v>
      </c>
    </row>
    <row r="33" spans="1:11" x14ac:dyDescent="0.25">
      <c r="A33" s="5"/>
      <c r="B33" s="5"/>
      <c r="C33" s="6"/>
      <c r="D33" s="5"/>
      <c r="E33" s="5"/>
      <c r="F33" s="7"/>
      <c r="G33" s="5"/>
      <c r="H33" s="5"/>
      <c r="I33" s="5"/>
      <c r="J33" s="5"/>
      <c r="K33" s="5"/>
    </row>
    <row r="34" spans="1:11" ht="180" customHeight="1" x14ac:dyDescent="0.25">
      <c r="A34" s="5" t="s">
        <v>11</v>
      </c>
      <c r="B34" s="5" t="s">
        <v>19</v>
      </c>
      <c r="C34" s="6" t="s">
        <v>60</v>
      </c>
      <c r="D34" s="5" t="s">
        <v>61</v>
      </c>
      <c r="E34" s="5" t="s">
        <v>57</v>
      </c>
      <c r="F34" s="7">
        <v>36702</v>
      </c>
      <c r="G34" s="5">
        <v>4</v>
      </c>
      <c r="H34" s="5" t="s">
        <v>16</v>
      </c>
      <c r="I34" s="5"/>
      <c r="J34" s="5"/>
      <c r="K34" s="5" t="s">
        <v>59</v>
      </c>
    </row>
    <row r="35" spans="1:11" x14ac:dyDescent="0.25">
      <c r="A35" s="5"/>
      <c r="B35" s="5"/>
      <c r="C35" s="6"/>
      <c r="D35" s="5"/>
      <c r="E35" s="5"/>
      <c r="F35" s="7"/>
      <c r="G35" s="5"/>
      <c r="H35" s="5"/>
      <c r="I35" s="5"/>
      <c r="J35" s="5"/>
      <c r="K35" s="5"/>
    </row>
    <row r="36" spans="1:11" ht="165" customHeight="1" x14ac:dyDescent="0.25">
      <c r="A36" s="5" t="s">
        <v>11</v>
      </c>
      <c r="B36" s="5" t="s">
        <v>19</v>
      </c>
      <c r="C36" s="6" t="s">
        <v>62</v>
      </c>
      <c r="D36" s="5" t="s">
        <v>63</v>
      </c>
      <c r="E36" s="5" t="s">
        <v>64</v>
      </c>
      <c r="F36" s="5" t="s">
        <v>65</v>
      </c>
      <c r="G36" s="5">
        <v>4</v>
      </c>
      <c r="H36" s="5" t="s">
        <v>16</v>
      </c>
      <c r="I36" s="5"/>
      <c r="J36" s="5" t="s">
        <v>30</v>
      </c>
      <c r="K36" s="5"/>
    </row>
    <row r="37" spans="1:11" x14ac:dyDescent="0.25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</row>
    <row r="38" spans="1:11" ht="180" customHeight="1" x14ac:dyDescent="0.25">
      <c r="A38" s="5" t="s">
        <v>11</v>
      </c>
      <c r="B38" s="5" t="s">
        <v>12</v>
      </c>
      <c r="C38" s="6" t="s">
        <v>66</v>
      </c>
      <c r="D38" s="5" t="s">
        <v>67</v>
      </c>
      <c r="E38" s="5" t="s">
        <v>68</v>
      </c>
      <c r="F38" s="5" t="s">
        <v>46</v>
      </c>
      <c r="G38" s="5">
        <v>4</v>
      </c>
      <c r="H38" s="5" t="s">
        <v>16</v>
      </c>
      <c r="I38" s="5">
        <v>100</v>
      </c>
      <c r="J38" s="5"/>
      <c r="K38" s="5" t="s">
        <v>59</v>
      </c>
    </row>
    <row r="39" spans="1:11" x14ac:dyDescent="0.25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</row>
    <row r="40" spans="1:11" ht="165" customHeight="1" x14ac:dyDescent="0.25">
      <c r="A40" s="5" t="s">
        <v>11</v>
      </c>
      <c r="B40" s="5" t="s">
        <v>12</v>
      </c>
      <c r="C40" s="6" t="s">
        <v>69</v>
      </c>
      <c r="D40" s="5" t="s">
        <v>70</v>
      </c>
      <c r="E40" s="5" t="s">
        <v>71</v>
      </c>
      <c r="F40" s="5" t="s">
        <v>46</v>
      </c>
      <c r="G40" s="5">
        <v>4</v>
      </c>
      <c r="H40" s="5" t="s">
        <v>16</v>
      </c>
      <c r="I40" s="5">
        <v>100</v>
      </c>
      <c r="J40" s="5"/>
      <c r="K40" s="5" t="s">
        <v>59</v>
      </c>
    </row>
    <row r="41" spans="1:11" x14ac:dyDescent="0.25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</row>
    <row r="42" spans="1:11" ht="180" customHeight="1" x14ac:dyDescent="0.25">
      <c r="A42" s="5" t="s">
        <v>11</v>
      </c>
      <c r="B42" s="5" t="s">
        <v>19</v>
      </c>
      <c r="C42" s="6" t="s">
        <v>72</v>
      </c>
      <c r="D42" s="5" t="s">
        <v>73</v>
      </c>
      <c r="E42" s="5" t="s">
        <v>68</v>
      </c>
      <c r="F42" s="7">
        <v>36568</v>
      </c>
      <c r="G42" s="5">
        <v>4</v>
      </c>
      <c r="H42" s="5" t="s">
        <v>16</v>
      </c>
      <c r="I42" s="5">
        <v>100</v>
      </c>
      <c r="J42" s="5"/>
      <c r="K42" s="5" t="s">
        <v>59</v>
      </c>
    </row>
    <row r="43" spans="1:11" x14ac:dyDescent="0.25">
      <c r="A43" s="5"/>
      <c r="B43" s="5"/>
      <c r="C43" s="6"/>
      <c r="D43" s="5"/>
      <c r="E43" s="5"/>
      <c r="F43" s="7"/>
      <c r="G43" s="5"/>
      <c r="H43" s="5"/>
      <c r="I43" s="5"/>
      <c r="J43" s="5"/>
      <c r="K43" s="5"/>
    </row>
    <row r="44" spans="1:11" ht="165" customHeight="1" x14ac:dyDescent="0.25">
      <c r="A44" s="5" t="s">
        <v>11</v>
      </c>
      <c r="B44" s="5" t="s">
        <v>12</v>
      </c>
      <c r="C44" s="6" t="s">
        <v>74</v>
      </c>
      <c r="D44" s="5" t="s">
        <v>75</v>
      </c>
      <c r="E44" s="5" t="s">
        <v>71</v>
      </c>
      <c r="F44" s="5" t="e">
        <f>-1 / 12 / 0</f>
        <v>#DIV/0!</v>
      </c>
      <c r="G44" s="5">
        <v>4</v>
      </c>
      <c r="H44" s="5" t="s">
        <v>16</v>
      </c>
      <c r="I44" s="5">
        <v>100</v>
      </c>
      <c r="J44" s="5"/>
      <c r="K44" s="5" t="s">
        <v>59</v>
      </c>
    </row>
    <row r="45" spans="1:11" x14ac:dyDescent="0.25">
      <c r="A45" s="5"/>
      <c r="B45" s="5"/>
      <c r="C45" s="6"/>
      <c r="D45" s="5"/>
      <c r="E45" s="5"/>
      <c r="F45" s="5"/>
      <c r="G45" s="5"/>
      <c r="H45" s="5"/>
      <c r="I45" s="5"/>
      <c r="J45" s="5"/>
      <c r="K45" s="5"/>
    </row>
    <row r="46" spans="1:11" ht="165" customHeight="1" x14ac:dyDescent="0.25">
      <c r="A46" s="5" t="s">
        <v>11</v>
      </c>
      <c r="B46" s="5" t="s">
        <v>19</v>
      </c>
      <c r="C46" s="6" t="s">
        <v>76</v>
      </c>
      <c r="D46" s="5" t="s">
        <v>77</v>
      </c>
      <c r="E46" s="5" t="s">
        <v>78</v>
      </c>
      <c r="F46" s="7">
        <v>36530</v>
      </c>
      <c r="G46" s="5">
        <v>4</v>
      </c>
      <c r="H46" s="5" t="s">
        <v>16</v>
      </c>
      <c r="I46" s="5">
        <v>100</v>
      </c>
      <c r="J46" s="5"/>
      <c r="K46" s="5"/>
    </row>
    <row r="47" spans="1:11" x14ac:dyDescent="0.25">
      <c r="A47" s="5"/>
      <c r="B47" s="5"/>
      <c r="C47" s="6"/>
      <c r="D47" s="5"/>
      <c r="E47" s="5"/>
      <c r="F47" s="7"/>
      <c r="G47" s="5"/>
      <c r="H47" s="5"/>
      <c r="I47" s="5"/>
      <c r="J47" s="5"/>
      <c r="K47" s="5"/>
    </row>
    <row r="48" spans="1:11" ht="165" customHeight="1" x14ac:dyDescent="0.25">
      <c r="A48" s="5" t="s">
        <v>11</v>
      </c>
      <c r="B48" s="5" t="s">
        <v>12</v>
      </c>
      <c r="C48" s="6" t="s">
        <v>79</v>
      </c>
      <c r="D48" s="5" t="s">
        <v>80</v>
      </c>
      <c r="E48" s="5" t="s">
        <v>68</v>
      </c>
      <c r="F48" s="5" t="e">
        <f>-1 / 5 / 0</f>
        <v>#DIV/0!</v>
      </c>
      <c r="G48" s="5">
        <v>4</v>
      </c>
      <c r="H48" s="5" t="s">
        <v>16</v>
      </c>
      <c r="I48" s="5">
        <v>100</v>
      </c>
      <c r="J48" s="5"/>
      <c r="K48" s="5"/>
    </row>
    <row r="49" spans="1:11" x14ac:dyDescent="0.25">
      <c r="A49" s="5"/>
      <c r="B49" s="5"/>
      <c r="C49" s="6"/>
      <c r="D49" s="5"/>
      <c r="E49" s="5"/>
      <c r="F49" s="5"/>
      <c r="G49" s="5"/>
      <c r="H49" s="5"/>
      <c r="I49" s="5"/>
      <c r="J49" s="5"/>
      <c r="K49" s="5"/>
    </row>
    <row r="50" spans="1:11" ht="165" customHeight="1" x14ac:dyDescent="0.25">
      <c r="A50" s="5" t="s">
        <v>11</v>
      </c>
      <c r="B50" s="5" t="s">
        <v>19</v>
      </c>
      <c r="C50" s="6" t="s">
        <v>81</v>
      </c>
      <c r="D50" s="5" t="s">
        <v>77</v>
      </c>
      <c r="E50" s="5" t="s">
        <v>78</v>
      </c>
      <c r="F50" s="7">
        <v>36530</v>
      </c>
      <c r="G50" s="5">
        <v>4</v>
      </c>
      <c r="H50" s="5" t="s">
        <v>16</v>
      </c>
      <c r="I50" s="5">
        <v>100</v>
      </c>
      <c r="J50" s="5"/>
      <c r="K50" s="5"/>
    </row>
    <row r="51" spans="1:11" x14ac:dyDescent="0.25">
      <c r="A51" s="5"/>
      <c r="B51" s="5"/>
      <c r="C51" s="6"/>
      <c r="D51" s="5"/>
      <c r="E51" s="5"/>
      <c r="F51" s="7"/>
      <c r="G51" s="5"/>
      <c r="H51" s="5"/>
      <c r="I51" s="5"/>
      <c r="J51" s="5"/>
      <c r="K51" s="5"/>
    </row>
    <row r="52" spans="1:11" ht="165" customHeight="1" x14ac:dyDescent="0.25">
      <c r="A52" s="5" t="s">
        <v>11</v>
      </c>
      <c r="B52" s="5" t="s">
        <v>12</v>
      </c>
      <c r="C52" s="6" t="s">
        <v>82</v>
      </c>
      <c r="D52" s="5" t="s">
        <v>80</v>
      </c>
      <c r="E52" s="5" t="s">
        <v>68</v>
      </c>
      <c r="F52" s="5" t="e">
        <f>-1 / 5 / 0</f>
        <v>#DIV/0!</v>
      </c>
      <c r="G52" s="5">
        <v>4</v>
      </c>
      <c r="H52" s="5" t="s">
        <v>16</v>
      </c>
      <c r="I52" s="5">
        <v>100</v>
      </c>
    </row>
    <row r="53" spans="1:11" x14ac:dyDescent="0.25">
      <c r="A53" s="5"/>
      <c r="B53" s="5"/>
      <c r="C53" s="6"/>
      <c r="D53" s="5"/>
      <c r="E53" s="5"/>
      <c r="F53" s="5"/>
      <c r="G53" s="5"/>
      <c r="H53" s="5"/>
      <c r="I53" s="5"/>
    </row>
    <row r="56" spans="1:11" ht="75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</row>
    <row r="57" spans="1:11" ht="195" customHeight="1" x14ac:dyDescent="0.25">
      <c r="A57" s="5" t="s">
        <v>11</v>
      </c>
      <c r="B57" s="5" t="s">
        <v>12</v>
      </c>
      <c r="C57" s="6" t="s">
        <v>84</v>
      </c>
      <c r="D57" s="5" t="s">
        <v>85</v>
      </c>
      <c r="E57" s="5" t="s">
        <v>86</v>
      </c>
      <c r="F57" s="5" t="e">
        <f>-2 / 9 / 0</f>
        <v>#DIV/0!</v>
      </c>
      <c r="G57" s="5">
        <v>4</v>
      </c>
      <c r="H57" s="5" t="s">
        <v>16</v>
      </c>
      <c r="I57" s="5"/>
      <c r="J57" s="5" t="s">
        <v>30</v>
      </c>
      <c r="K57" s="5"/>
    </row>
    <row r="58" spans="1:11" x14ac:dyDescent="0.25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</row>
    <row r="59" spans="1:11" ht="180" customHeight="1" x14ac:dyDescent="0.25">
      <c r="A59" s="5" t="s">
        <v>11</v>
      </c>
      <c r="B59" s="5" t="s">
        <v>12</v>
      </c>
      <c r="C59" s="6" t="s">
        <v>87</v>
      </c>
      <c r="D59" s="5" t="s">
        <v>88</v>
      </c>
      <c r="E59" s="5" t="s">
        <v>86</v>
      </c>
      <c r="F59" s="5" t="e">
        <f>-2 / 9 / 0</f>
        <v>#DIV/0!</v>
      </c>
      <c r="G59" s="5">
        <v>0</v>
      </c>
      <c r="H59" s="5" t="s">
        <v>16</v>
      </c>
      <c r="I59" s="5">
        <v>100</v>
      </c>
      <c r="J59" s="5"/>
      <c r="K59" s="5"/>
    </row>
    <row r="60" spans="1:11" x14ac:dyDescent="0.25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</row>
    <row r="61" spans="1:11" ht="195" customHeight="1" x14ac:dyDescent="0.25">
      <c r="A61" s="5" t="s">
        <v>11</v>
      </c>
      <c r="B61" s="5" t="s">
        <v>12</v>
      </c>
      <c r="C61" s="6" t="s">
        <v>89</v>
      </c>
      <c r="D61" s="5" t="s">
        <v>90</v>
      </c>
      <c r="E61" s="5" t="s">
        <v>91</v>
      </c>
      <c r="F61" s="5" t="e">
        <f>-2 / 36 / 0</f>
        <v>#DIV/0!</v>
      </c>
      <c r="G61" s="5">
        <v>4</v>
      </c>
      <c r="H61" s="5" t="s">
        <v>16</v>
      </c>
      <c r="I61" s="5"/>
      <c r="J61" s="5"/>
      <c r="K61" s="5"/>
    </row>
    <row r="62" spans="1:11" x14ac:dyDescent="0.25">
      <c r="A62" s="5"/>
      <c r="B62" s="5"/>
      <c r="C62" s="6"/>
      <c r="D62" s="5"/>
      <c r="E62" s="5"/>
      <c r="F62" s="5"/>
      <c r="G62" s="5"/>
      <c r="H62" s="5"/>
      <c r="I62" s="5"/>
      <c r="J62" s="5"/>
      <c r="K62" s="5"/>
    </row>
    <row r="63" spans="1:11" ht="165" customHeight="1" x14ac:dyDescent="0.25">
      <c r="A63" s="5" t="s">
        <v>11</v>
      </c>
      <c r="B63" s="5" t="s">
        <v>12</v>
      </c>
      <c r="C63" s="6" t="s">
        <v>92</v>
      </c>
      <c r="D63" s="5" t="s">
        <v>93</v>
      </c>
      <c r="E63" s="5" t="s">
        <v>86</v>
      </c>
      <c r="F63" s="5" t="s">
        <v>46</v>
      </c>
      <c r="G63" s="5">
        <v>0</v>
      </c>
      <c r="H63" s="5" t="s">
        <v>16</v>
      </c>
      <c r="I63" s="5">
        <v>100</v>
      </c>
      <c r="J63" s="5"/>
      <c r="K63" s="5"/>
    </row>
    <row r="64" spans="1:11" x14ac:dyDescent="0.25">
      <c r="A64" s="5"/>
      <c r="B64" s="5"/>
      <c r="C64" s="6"/>
      <c r="D64" s="5"/>
      <c r="E64" s="5"/>
      <c r="F64" s="5"/>
      <c r="G64" s="5"/>
      <c r="H64" s="5"/>
      <c r="I64" s="5"/>
      <c r="J64" s="5"/>
      <c r="K64" s="5"/>
    </row>
    <row r="65" spans="1:13" ht="180" customHeight="1" x14ac:dyDescent="0.25">
      <c r="A65" s="5" t="s">
        <v>11</v>
      </c>
      <c r="B65" s="5" t="s">
        <v>12</v>
      </c>
      <c r="C65" s="6" t="s">
        <v>94</v>
      </c>
      <c r="D65" s="5" t="s">
        <v>95</v>
      </c>
      <c r="E65" s="5" t="s">
        <v>86</v>
      </c>
      <c r="F65" s="5" t="s">
        <v>46</v>
      </c>
      <c r="G65" s="5">
        <v>0</v>
      </c>
      <c r="H65" s="5" t="s">
        <v>16</v>
      </c>
      <c r="I65" s="5">
        <v>100</v>
      </c>
      <c r="J65" s="5"/>
      <c r="K65" s="5"/>
    </row>
    <row r="66" spans="1:13" x14ac:dyDescent="0.25">
      <c r="A66" s="5"/>
      <c r="B66" s="5"/>
      <c r="C66" s="6"/>
      <c r="D66" s="5"/>
      <c r="E66" s="5"/>
      <c r="F66" s="5"/>
      <c r="G66" s="5"/>
      <c r="H66" s="5"/>
      <c r="I66" s="5"/>
      <c r="J66" s="5"/>
      <c r="K66" s="5"/>
    </row>
    <row r="67" spans="1:13" ht="165" customHeight="1" x14ac:dyDescent="0.25">
      <c r="A67" s="5" t="s">
        <v>11</v>
      </c>
      <c r="B67" s="5" t="s">
        <v>12</v>
      </c>
      <c r="C67" s="6" t="s">
        <v>96</v>
      </c>
      <c r="D67" s="5" t="s">
        <v>97</v>
      </c>
      <c r="E67" s="5" t="s">
        <v>98</v>
      </c>
      <c r="F67" s="5" t="e">
        <f>-1 / 12 / 0</f>
        <v>#DIV/0!</v>
      </c>
      <c r="G67" s="5">
        <v>0</v>
      </c>
      <c r="H67" s="5" t="s">
        <v>16</v>
      </c>
      <c r="I67" s="5">
        <v>100</v>
      </c>
      <c r="J67" s="5"/>
      <c r="K67" s="5"/>
      <c r="M67">
        <v>2</v>
      </c>
    </row>
    <row r="68" spans="1:13" x14ac:dyDescent="0.25">
      <c r="A68" s="5"/>
      <c r="B68" s="5"/>
      <c r="C68" s="6"/>
      <c r="D68" s="5"/>
      <c r="E68" s="5"/>
      <c r="F68" s="5"/>
      <c r="G68" s="5"/>
      <c r="H68" s="5"/>
      <c r="I68" s="5"/>
      <c r="J68" s="5"/>
      <c r="K68" s="5"/>
    </row>
    <row r="69" spans="1:13" x14ac:dyDescent="0.2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</row>
    <row r="70" spans="1:13" ht="75" customHeight="1" x14ac:dyDescent="0.25">
      <c r="A70" s="5" t="s">
        <v>11</v>
      </c>
      <c r="B70" s="5" t="s">
        <v>12</v>
      </c>
      <c r="C70" s="6" t="s">
        <v>101</v>
      </c>
      <c r="D70" s="5" t="s">
        <v>102</v>
      </c>
      <c r="E70" s="5" t="s">
        <v>99</v>
      </c>
      <c r="F70" s="5" t="s">
        <v>103</v>
      </c>
      <c r="G70" s="5">
        <v>4</v>
      </c>
      <c r="H70" s="5" t="s">
        <v>16</v>
      </c>
      <c r="I70" s="5"/>
      <c r="J70" s="5"/>
      <c r="K70" s="5"/>
    </row>
    <row r="71" spans="1:13" x14ac:dyDescent="0.25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</row>
    <row r="72" spans="1:13" ht="210" customHeight="1" x14ac:dyDescent="0.25">
      <c r="A72" s="5" t="s">
        <v>11</v>
      </c>
      <c r="B72" s="5" t="s">
        <v>12</v>
      </c>
      <c r="C72" s="6" t="s">
        <v>104</v>
      </c>
      <c r="D72" s="5" t="s">
        <v>105</v>
      </c>
      <c r="E72" s="5" t="s">
        <v>106</v>
      </c>
      <c r="F72" s="5" t="s">
        <v>107</v>
      </c>
      <c r="G72" s="5">
        <v>4</v>
      </c>
      <c r="H72" s="5" t="s">
        <v>16</v>
      </c>
      <c r="I72" s="5"/>
      <c r="J72" s="5"/>
      <c r="K72" s="5" t="s">
        <v>108</v>
      </c>
    </row>
    <row r="73" spans="1:13" x14ac:dyDescent="0.25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</row>
    <row r="74" spans="1:13" ht="180" customHeight="1" x14ac:dyDescent="0.25">
      <c r="A74" s="5" t="s">
        <v>11</v>
      </c>
      <c r="B74" s="5" t="s">
        <v>12</v>
      </c>
      <c r="C74" s="6" t="s">
        <v>109</v>
      </c>
      <c r="D74" s="5" t="s">
        <v>110</v>
      </c>
      <c r="E74" s="5" t="s">
        <v>111</v>
      </c>
      <c r="F74" s="5" t="e">
        <f>-1 / 16 / 0</f>
        <v>#DIV/0!</v>
      </c>
      <c r="G74" s="5">
        <v>4</v>
      </c>
      <c r="H74" s="5" t="s">
        <v>16</v>
      </c>
      <c r="I74" s="5"/>
      <c r="J74" s="5"/>
      <c r="K74" s="5" t="s">
        <v>108</v>
      </c>
    </row>
    <row r="75" spans="1:13" x14ac:dyDescent="0.25">
      <c r="A75" s="5"/>
      <c r="B75" s="5"/>
      <c r="C75" s="6"/>
      <c r="D75" s="5"/>
      <c r="E75" s="5"/>
      <c r="F75" s="5"/>
      <c r="G75" s="5"/>
      <c r="H75" s="5"/>
      <c r="I75" s="5"/>
      <c r="J75" s="5"/>
      <c r="K75" s="5"/>
    </row>
    <row r="76" spans="1:13" ht="195" customHeight="1" x14ac:dyDescent="0.25">
      <c r="A76" s="5" t="s">
        <v>11</v>
      </c>
      <c r="B76" s="5" t="s">
        <v>19</v>
      </c>
      <c r="C76" s="6" t="s">
        <v>112</v>
      </c>
      <c r="D76" s="5" t="s">
        <v>113</v>
      </c>
      <c r="E76" s="5" t="s">
        <v>114</v>
      </c>
      <c r="F76" s="7">
        <v>36785</v>
      </c>
      <c r="G76" s="5">
        <v>4</v>
      </c>
      <c r="H76" s="5" t="s">
        <v>16</v>
      </c>
      <c r="I76" s="5"/>
      <c r="J76" s="5"/>
      <c r="K76" s="5" t="s">
        <v>108</v>
      </c>
    </row>
    <row r="77" spans="1:13" x14ac:dyDescent="0.25">
      <c r="A77" s="5"/>
      <c r="B77" s="5"/>
      <c r="C77" s="6"/>
      <c r="D77" s="5"/>
      <c r="E77" s="5"/>
      <c r="F77" s="7"/>
      <c r="G77" s="5"/>
      <c r="H77" s="5"/>
      <c r="I77" s="5"/>
      <c r="J77" s="5"/>
      <c r="K77" s="5"/>
    </row>
    <row r="78" spans="1:13" ht="90" customHeight="1" x14ac:dyDescent="0.25">
      <c r="A78" s="5" t="s">
        <v>11</v>
      </c>
      <c r="B78" s="5" t="s">
        <v>12</v>
      </c>
      <c r="C78" s="6" t="s">
        <v>115</v>
      </c>
      <c r="D78" s="5" t="s">
        <v>102</v>
      </c>
      <c r="E78" s="5" t="s">
        <v>116</v>
      </c>
      <c r="F78" s="5" t="s">
        <v>103</v>
      </c>
      <c r="G78" s="5">
        <v>4</v>
      </c>
      <c r="H78" s="5" t="s">
        <v>16</v>
      </c>
      <c r="I78" s="5">
        <v>100</v>
      </c>
      <c r="J78" s="5"/>
      <c r="K78" s="5" t="s">
        <v>108</v>
      </c>
    </row>
    <row r="79" spans="1:13" x14ac:dyDescent="0.25">
      <c r="A79" s="5"/>
      <c r="B79" s="5"/>
      <c r="C79" s="6"/>
      <c r="D79" s="5"/>
      <c r="E79" s="5"/>
      <c r="F79" s="5"/>
      <c r="G79" s="5"/>
      <c r="H79" s="5"/>
      <c r="I79" s="5"/>
      <c r="J79" s="5"/>
      <c r="K79" s="5"/>
    </row>
    <row r="80" spans="1:13" ht="150" customHeight="1" x14ac:dyDescent="0.25">
      <c r="A80" s="5" t="s">
        <v>11</v>
      </c>
      <c r="B80" s="5" t="s">
        <v>12</v>
      </c>
      <c r="C80" s="6" t="s">
        <v>117</v>
      </c>
      <c r="D80" s="5" t="s">
        <v>118</v>
      </c>
      <c r="E80" s="5" t="s">
        <v>106</v>
      </c>
      <c r="F80" s="5" t="s">
        <v>107</v>
      </c>
      <c r="G80" s="5">
        <v>0</v>
      </c>
      <c r="H80" s="5" t="s">
        <v>16</v>
      </c>
      <c r="I80" s="5">
        <v>100</v>
      </c>
      <c r="J80" s="5"/>
      <c r="K80" s="5"/>
    </row>
    <row r="81" spans="1:13" x14ac:dyDescent="0.25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</row>
    <row r="82" spans="1:13" ht="165" customHeight="1" x14ac:dyDescent="0.25">
      <c r="A82" s="5" t="s">
        <v>11</v>
      </c>
      <c r="B82" s="5" t="s">
        <v>12</v>
      </c>
      <c r="C82" s="6" t="s">
        <v>119</v>
      </c>
      <c r="D82" s="5" t="s">
        <v>120</v>
      </c>
      <c r="E82" s="5" t="s">
        <v>111</v>
      </c>
      <c r="F82" s="5" t="e">
        <f>-1 / 16 / 0</f>
        <v>#DIV/0!</v>
      </c>
      <c r="G82" s="5">
        <v>0</v>
      </c>
      <c r="H82" s="5" t="s">
        <v>16</v>
      </c>
      <c r="I82" s="5">
        <v>100</v>
      </c>
      <c r="J82" s="5"/>
      <c r="K82" s="5"/>
    </row>
    <row r="83" spans="1:13" x14ac:dyDescent="0.25">
      <c r="A83" s="5"/>
      <c r="B83" s="5"/>
      <c r="C83" s="6"/>
      <c r="D83" s="5"/>
      <c r="E83" s="5"/>
      <c r="F83" s="5"/>
      <c r="G83" s="5"/>
      <c r="H83" s="5"/>
      <c r="I83" s="5"/>
      <c r="J83" s="5"/>
      <c r="K83" s="5"/>
    </row>
    <row r="84" spans="1:13" ht="150" customHeight="1" x14ac:dyDescent="0.25">
      <c r="A84" s="5" t="s">
        <v>11</v>
      </c>
      <c r="B84" s="5" t="s">
        <v>19</v>
      </c>
      <c r="C84" s="6" t="s">
        <v>121</v>
      </c>
      <c r="D84" s="5" t="s">
        <v>122</v>
      </c>
      <c r="E84" s="5" t="s">
        <v>114</v>
      </c>
      <c r="F84" s="7">
        <v>36785</v>
      </c>
      <c r="G84" s="5">
        <v>0</v>
      </c>
      <c r="H84" s="5" t="s">
        <v>16</v>
      </c>
      <c r="I84" s="5">
        <v>100</v>
      </c>
      <c r="J84" s="5"/>
      <c r="K84" s="5"/>
    </row>
    <row r="85" spans="1:13" x14ac:dyDescent="0.25">
      <c r="A85" s="5"/>
      <c r="B85" s="5"/>
      <c r="C85" s="6"/>
      <c r="D85" s="5"/>
      <c r="E85" s="5"/>
      <c r="F85" s="7"/>
      <c r="G85" s="5"/>
      <c r="H85" s="5"/>
      <c r="I85" s="5"/>
      <c r="J85" s="5"/>
      <c r="K85" s="5"/>
    </row>
    <row r="86" spans="1:13" ht="195" customHeight="1" x14ac:dyDescent="0.25">
      <c r="A86" s="5" t="s">
        <v>11</v>
      </c>
      <c r="B86" s="5" t="s">
        <v>19</v>
      </c>
      <c r="C86" s="6" t="s">
        <v>123</v>
      </c>
      <c r="D86" s="5" t="s">
        <v>124</v>
      </c>
      <c r="E86" s="5" t="s">
        <v>116</v>
      </c>
      <c r="F86" s="7">
        <v>36764</v>
      </c>
      <c r="G86" s="5">
        <v>4</v>
      </c>
      <c r="H86" s="5" t="s">
        <v>16</v>
      </c>
      <c r="I86" s="5"/>
      <c r="J86" s="5"/>
      <c r="K86" s="5" t="s">
        <v>108</v>
      </c>
    </row>
    <row r="87" spans="1:13" x14ac:dyDescent="0.25">
      <c r="A87" s="5"/>
      <c r="B87" s="5"/>
      <c r="C87" s="6"/>
      <c r="D87" s="5"/>
      <c r="E87" s="5"/>
      <c r="F87" s="7"/>
      <c r="G87" s="5"/>
      <c r="H87" s="5"/>
      <c r="I87" s="5"/>
      <c r="J87" s="5"/>
      <c r="K87" s="5"/>
    </row>
    <row r="88" spans="1:13" ht="150" customHeight="1" x14ac:dyDescent="0.25">
      <c r="A88" s="5" t="s">
        <v>11</v>
      </c>
      <c r="B88" s="5" t="s">
        <v>19</v>
      </c>
      <c r="C88" s="6" t="s">
        <v>125</v>
      </c>
      <c r="D88" s="5" t="s">
        <v>126</v>
      </c>
      <c r="E88" s="5" t="s">
        <v>116</v>
      </c>
      <c r="F88" s="7">
        <v>36629</v>
      </c>
      <c r="G88" s="5">
        <v>0</v>
      </c>
      <c r="H88" s="5" t="s">
        <v>16</v>
      </c>
      <c r="I88" s="5">
        <v>100</v>
      </c>
      <c r="J88" s="5"/>
      <c r="K88" s="5"/>
    </row>
    <row r="89" spans="1:13" x14ac:dyDescent="0.25">
      <c r="A89" s="5"/>
      <c r="B89" s="5"/>
      <c r="C89" s="6"/>
      <c r="D89" s="5"/>
      <c r="E89" s="5"/>
      <c r="F89" s="7"/>
      <c r="G89" s="5"/>
      <c r="H89" s="5"/>
      <c r="I89" s="5"/>
      <c r="J89" s="5"/>
      <c r="K89" s="5"/>
    </row>
    <row r="90" spans="1:13" ht="150" customHeight="1" x14ac:dyDescent="0.25">
      <c r="A90" s="5" t="s">
        <v>11</v>
      </c>
      <c r="B90" s="5" t="s">
        <v>19</v>
      </c>
      <c r="C90" s="6" t="s">
        <v>127</v>
      </c>
      <c r="D90" s="5" t="s">
        <v>128</v>
      </c>
      <c r="E90" s="5" t="s">
        <v>116</v>
      </c>
      <c r="F90" s="7">
        <v>36629</v>
      </c>
      <c r="G90" s="5">
        <v>0</v>
      </c>
      <c r="H90" s="5" t="s">
        <v>16</v>
      </c>
      <c r="I90" s="5">
        <v>100</v>
      </c>
      <c r="J90" s="5"/>
      <c r="K90" s="5"/>
      <c r="M90">
        <v>1</v>
      </c>
    </row>
    <row r="91" spans="1:13" x14ac:dyDescent="0.25">
      <c r="A91" s="5"/>
      <c r="B91" s="5"/>
      <c r="C91" s="6"/>
      <c r="D91" s="5"/>
      <c r="E91" s="5"/>
      <c r="F91" s="7"/>
      <c r="G91" s="5"/>
      <c r="H91" s="5"/>
      <c r="I91" s="5"/>
      <c r="J91" s="5"/>
      <c r="K91" s="5"/>
    </row>
    <row r="92" spans="1:13" ht="195" customHeight="1" x14ac:dyDescent="0.25">
      <c r="A92" s="5" t="s">
        <v>11</v>
      </c>
      <c r="B92" s="5" t="s">
        <v>12</v>
      </c>
      <c r="C92" s="6" t="s">
        <v>129</v>
      </c>
      <c r="D92" s="5" t="s">
        <v>130</v>
      </c>
      <c r="E92" s="5" t="s">
        <v>131</v>
      </c>
      <c r="F92" s="5" t="e">
        <f>-1 / 40 / 0</f>
        <v>#DIV/0!</v>
      </c>
      <c r="G92" s="5">
        <v>4</v>
      </c>
      <c r="H92" s="5" t="s">
        <v>16</v>
      </c>
      <c r="I92" s="5"/>
      <c r="J92" s="5"/>
      <c r="K92" s="5" t="s">
        <v>108</v>
      </c>
    </row>
    <row r="93" spans="1:13" x14ac:dyDescent="0.25">
      <c r="A93" s="5"/>
      <c r="B93" s="5"/>
      <c r="C93" s="6"/>
      <c r="D93" s="5"/>
      <c r="E93" s="5"/>
      <c r="F93" s="5"/>
      <c r="G93" s="5"/>
      <c r="H93" s="5"/>
      <c r="I93" s="5"/>
      <c r="J93" s="5"/>
      <c r="K93" s="5"/>
    </row>
    <row r="94" spans="1:13" ht="195" customHeight="1" x14ac:dyDescent="0.25">
      <c r="A94" s="5" t="s">
        <v>11</v>
      </c>
      <c r="B94" s="5" t="s">
        <v>19</v>
      </c>
      <c r="C94" s="6" t="s">
        <v>132</v>
      </c>
      <c r="D94" s="5" t="s">
        <v>133</v>
      </c>
      <c r="E94" s="5" t="s">
        <v>134</v>
      </c>
      <c r="F94" s="5" t="s">
        <v>135</v>
      </c>
      <c r="G94" s="5">
        <v>4</v>
      </c>
      <c r="H94" s="5" t="s">
        <v>16</v>
      </c>
      <c r="I94" s="5"/>
      <c r="J94" s="5"/>
      <c r="K94" s="5" t="s">
        <v>108</v>
      </c>
    </row>
    <row r="95" spans="1:13" x14ac:dyDescent="0.25">
      <c r="A95" s="5"/>
      <c r="B95" s="5"/>
      <c r="C95" s="6"/>
      <c r="D95" s="5"/>
      <c r="E95" s="5"/>
      <c r="F95" s="5"/>
      <c r="G95" s="5"/>
      <c r="H95" s="5"/>
      <c r="I95" s="5"/>
      <c r="J95" s="5"/>
      <c r="K95" s="5"/>
    </row>
    <row r="96" spans="1:13" ht="150" customHeight="1" x14ac:dyDescent="0.25">
      <c r="A96" s="5" t="s">
        <v>11</v>
      </c>
      <c r="B96" s="5" t="s">
        <v>19</v>
      </c>
      <c r="C96" s="6" t="s">
        <v>136</v>
      </c>
      <c r="D96" s="5" t="s">
        <v>137</v>
      </c>
      <c r="E96" s="5" t="s">
        <v>106</v>
      </c>
      <c r="F96" s="7">
        <v>36723</v>
      </c>
      <c r="G96" s="5">
        <v>0</v>
      </c>
      <c r="H96" s="5" t="s">
        <v>16</v>
      </c>
      <c r="I96" s="5">
        <v>100</v>
      </c>
      <c r="J96" s="5"/>
      <c r="K96" s="5"/>
    </row>
    <row r="97" spans="1:13" x14ac:dyDescent="0.25">
      <c r="A97" s="5"/>
      <c r="B97" s="5"/>
      <c r="C97" s="6"/>
      <c r="D97" s="5"/>
      <c r="E97" s="5"/>
      <c r="F97" s="7"/>
      <c r="G97" s="5"/>
      <c r="H97" s="5"/>
      <c r="I97" s="5"/>
      <c r="J97" s="5"/>
      <c r="K97" s="5"/>
    </row>
    <row r="98" spans="1:13" ht="150" customHeight="1" x14ac:dyDescent="0.25">
      <c r="A98" s="5" t="s">
        <v>11</v>
      </c>
      <c r="B98" s="5" t="s">
        <v>12</v>
      </c>
      <c r="C98" s="6" t="s">
        <v>138</v>
      </c>
      <c r="D98" s="5" t="s">
        <v>139</v>
      </c>
      <c r="E98" s="5" t="s">
        <v>106</v>
      </c>
      <c r="F98" s="5" t="s">
        <v>107</v>
      </c>
      <c r="G98" s="5">
        <v>0</v>
      </c>
      <c r="H98" s="5" t="s">
        <v>16</v>
      </c>
      <c r="I98" s="5">
        <v>100</v>
      </c>
      <c r="J98" s="5"/>
      <c r="K98" s="5"/>
    </row>
    <row r="99" spans="1:13" x14ac:dyDescent="0.25">
      <c r="A99" s="5"/>
      <c r="B99" s="5"/>
      <c r="C99" s="6"/>
      <c r="D99" s="5"/>
      <c r="E99" s="5"/>
      <c r="F99" s="5"/>
      <c r="G99" s="5"/>
      <c r="H99" s="5"/>
      <c r="I99" s="5"/>
      <c r="J99" s="5"/>
      <c r="K99" s="5"/>
    </row>
    <row r="100" spans="1:13" ht="150" customHeight="1" x14ac:dyDescent="0.25">
      <c r="A100" s="5" t="s">
        <v>11</v>
      </c>
      <c r="B100" s="5" t="s">
        <v>19</v>
      </c>
      <c r="C100" s="6" t="s">
        <v>140</v>
      </c>
      <c r="D100" s="5" t="s">
        <v>141</v>
      </c>
      <c r="E100" s="5" t="s">
        <v>106</v>
      </c>
      <c r="F100" s="7">
        <v>36693</v>
      </c>
      <c r="G100" s="5">
        <v>0</v>
      </c>
      <c r="H100" s="5" t="s">
        <v>16</v>
      </c>
      <c r="I100" s="5">
        <v>100</v>
      </c>
      <c r="J100" s="5"/>
      <c r="K100" s="5"/>
    </row>
    <row r="101" spans="1:13" x14ac:dyDescent="0.25">
      <c r="A101" s="5"/>
      <c r="B101" s="5"/>
      <c r="C101" s="6"/>
      <c r="D101" s="5"/>
      <c r="E101" s="5"/>
      <c r="F101" s="7"/>
      <c r="G101" s="5"/>
      <c r="H101" s="5"/>
      <c r="I101" s="5"/>
      <c r="J101" s="5"/>
      <c r="K101" s="5"/>
    </row>
    <row r="102" spans="1:13" ht="150" customHeight="1" x14ac:dyDescent="0.25">
      <c r="A102" s="5" t="s">
        <v>11</v>
      </c>
      <c r="B102" s="5" t="s">
        <v>12</v>
      </c>
      <c r="C102" s="6" t="s">
        <v>142</v>
      </c>
      <c r="D102" s="5" t="s">
        <v>143</v>
      </c>
      <c r="E102" s="5" t="s">
        <v>131</v>
      </c>
      <c r="F102" s="5" t="s">
        <v>107</v>
      </c>
      <c r="G102" s="5">
        <v>0</v>
      </c>
      <c r="H102" s="5" t="s">
        <v>16</v>
      </c>
      <c r="I102" s="5">
        <v>100</v>
      </c>
      <c r="J102" s="5"/>
      <c r="K102" s="5"/>
    </row>
    <row r="103" spans="1:13" x14ac:dyDescent="0.25">
      <c r="A103" s="5"/>
      <c r="B103" s="5"/>
      <c r="C103" s="6"/>
      <c r="D103" s="5"/>
      <c r="E103" s="5"/>
      <c r="F103" s="5"/>
      <c r="G103" s="5"/>
      <c r="H103" s="5"/>
      <c r="I103" s="5"/>
      <c r="J103" s="5"/>
      <c r="K103" s="5"/>
    </row>
    <row r="104" spans="1:13" ht="150" customHeight="1" x14ac:dyDescent="0.25">
      <c r="A104" s="5" t="s">
        <v>11</v>
      </c>
      <c r="B104" s="5" t="s">
        <v>12</v>
      </c>
      <c r="C104" s="6" t="s">
        <v>144</v>
      </c>
      <c r="D104" s="5" t="s">
        <v>145</v>
      </c>
      <c r="E104" s="5" t="s">
        <v>131</v>
      </c>
      <c r="F104" s="5" t="s">
        <v>107</v>
      </c>
      <c r="G104" s="5">
        <v>0</v>
      </c>
      <c r="H104" s="5" t="s">
        <v>16</v>
      </c>
      <c r="I104" s="5">
        <v>100</v>
      </c>
      <c r="J104" s="5"/>
      <c r="K104" s="5"/>
      <c r="M104">
        <v>4</v>
      </c>
    </row>
    <row r="105" spans="1:13" x14ac:dyDescent="0.25">
      <c r="A105" s="5"/>
      <c r="B105" s="5"/>
      <c r="C105" s="6"/>
      <c r="D105" s="5"/>
      <c r="E105" s="5"/>
      <c r="F105" s="5"/>
      <c r="G105" s="5"/>
      <c r="H105" s="5"/>
      <c r="I105" s="5"/>
      <c r="J105" s="5"/>
      <c r="K105" s="5"/>
    </row>
    <row r="106" spans="1:13" ht="60" customHeight="1" x14ac:dyDescent="0.25">
      <c r="A106" s="5" t="s">
        <v>11</v>
      </c>
      <c r="B106" s="5" t="s">
        <v>12</v>
      </c>
      <c r="C106" s="6" t="s">
        <v>146</v>
      </c>
      <c r="D106" s="5" t="s">
        <v>102</v>
      </c>
      <c r="E106" s="5" t="s">
        <v>116</v>
      </c>
      <c r="F106" s="5" t="s">
        <v>103</v>
      </c>
      <c r="G106" s="5">
        <v>4</v>
      </c>
      <c r="H106" s="5" t="s">
        <v>16</v>
      </c>
      <c r="I106" s="5"/>
      <c r="J106" s="5"/>
      <c r="K106" s="5"/>
    </row>
    <row r="107" spans="1:13" x14ac:dyDescent="0.25">
      <c r="A107" s="5"/>
      <c r="B107" s="5"/>
      <c r="C107" s="6"/>
      <c r="D107" s="5"/>
      <c r="E107" s="5"/>
      <c r="F107" s="5"/>
      <c r="G107" s="5"/>
      <c r="H107" s="5"/>
      <c r="I107" s="5"/>
      <c r="J107" s="5"/>
      <c r="K107" s="5"/>
    </row>
    <row r="108" spans="1:13" ht="180" customHeight="1" x14ac:dyDescent="0.25">
      <c r="A108" s="5" t="s">
        <v>11</v>
      </c>
      <c r="B108" s="5" t="s">
        <v>12</v>
      </c>
      <c r="C108" s="6" t="s">
        <v>147</v>
      </c>
      <c r="D108" s="5" t="s">
        <v>148</v>
      </c>
      <c r="E108" s="5" t="s">
        <v>111</v>
      </c>
      <c r="F108" s="5" t="s">
        <v>107</v>
      </c>
      <c r="G108" s="5">
        <v>4</v>
      </c>
      <c r="H108" s="5" t="s">
        <v>16</v>
      </c>
      <c r="I108" s="5"/>
      <c r="J108" s="5" t="s">
        <v>149</v>
      </c>
      <c r="K108" s="5"/>
    </row>
    <row r="109" spans="1:13" x14ac:dyDescent="0.25">
      <c r="A109" s="5"/>
      <c r="B109" s="5"/>
      <c r="C109" s="6"/>
      <c r="D109" s="5"/>
      <c r="E109" s="5"/>
      <c r="F109" s="5"/>
      <c r="G109" s="5"/>
      <c r="H109" s="5"/>
      <c r="I109" s="5"/>
      <c r="J109" s="5"/>
      <c r="K109" s="5"/>
    </row>
    <row r="110" spans="1:13" ht="150" customHeight="1" x14ac:dyDescent="0.25">
      <c r="A110" s="5" t="s">
        <v>11</v>
      </c>
      <c r="B110" s="5" t="s">
        <v>12</v>
      </c>
      <c r="C110" s="6" t="s">
        <v>150</v>
      </c>
      <c r="D110" s="5" t="s">
        <v>151</v>
      </c>
      <c r="E110" s="5" t="s">
        <v>111</v>
      </c>
      <c r="F110" s="5" t="s">
        <v>107</v>
      </c>
      <c r="G110" s="5">
        <v>0</v>
      </c>
      <c r="H110" s="5" t="s">
        <v>16</v>
      </c>
      <c r="I110" s="5">
        <v>100</v>
      </c>
      <c r="J110" s="5"/>
      <c r="K110" s="5"/>
    </row>
    <row r="111" spans="1:13" x14ac:dyDescent="0.25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</row>
    <row r="112" spans="1:13" ht="180" customHeight="1" x14ac:dyDescent="0.25">
      <c r="A112" s="5" t="s">
        <v>11</v>
      </c>
      <c r="B112" s="5" t="s">
        <v>12</v>
      </c>
      <c r="C112" s="6" t="s">
        <v>152</v>
      </c>
      <c r="D112" s="5" t="s">
        <v>153</v>
      </c>
      <c r="E112" s="5" t="s">
        <v>154</v>
      </c>
      <c r="F112" s="5" t="s">
        <v>107</v>
      </c>
      <c r="G112" s="5">
        <v>4</v>
      </c>
      <c r="H112" s="5" t="s">
        <v>16</v>
      </c>
      <c r="I112" s="5"/>
      <c r="J112" s="5"/>
      <c r="K112" s="5"/>
    </row>
    <row r="113" spans="1:11" x14ac:dyDescent="0.25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</row>
    <row r="114" spans="1:11" ht="150" customHeight="1" x14ac:dyDescent="0.25">
      <c r="A114" s="5" t="s">
        <v>11</v>
      </c>
      <c r="B114" s="5" t="s">
        <v>12</v>
      </c>
      <c r="C114" s="6" t="s">
        <v>155</v>
      </c>
      <c r="D114" s="5" t="s">
        <v>156</v>
      </c>
      <c r="E114" s="5" t="s">
        <v>154</v>
      </c>
      <c r="F114" s="5" t="s">
        <v>107</v>
      </c>
      <c r="G114" s="5">
        <v>0</v>
      </c>
      <c r="H114" s="5" t="s">
        <v>16</v>
      </c>
      <c r="I114" s="5">
        <v>100</v>
      </c>
      <c r="J114" s="5"/>
      <c r="K114" s="5"/>
    </row>
    <row r="115" spans="1:11" x14ac:dyDescent="0.25">
      <c r="A115" s="5"/>
      <c r="B115" s="5"/>
      <c r="C115" s="6"/>
      <c r="D115" s="5"/>
      <c r="E115" s="5"/>
      <c r="F115" s="5"/>
      <c r="G115" s="5"/>
      <c r="H115" s="5"/>
      <c r="I115" s="5"/>
      <c r="J115" s="5"/>
      <c r="K115" s="5"/>
    </row>
    <row r="116" spans="1:11" ht="195" customHeight="1" x14ac:dyDescent="0.25">
      <c r="A116" s="5" t="s">
        <v>11</v>
      </c>
      <c r="B116" s="5" t="s">
        <v>19</v>
      </c>
      <c r="C116" s="6" t="s">
        <v>157</v>
      </c>
      <c r="D116" s="5" t="s">
        <v>158</v>
      </c>
      <c r="E116" s="5" t="s">
        <v>154</v>
      </c>
      <c r="F116" s="7">
        <v>36601</v>
      </c>
      <c r="G116" s="5">
        <v>4</v>
      </c>
      <c r="H116" s="5" t="s">
        <v>16</v>
      </c>
      <c r="I116" s="5"/>
      <c r="J116" s="5"/>
      <c r="K116" s="5"/>
    </row>
    <row r="117" spans="1:11" x14ac:dyDescent="0.25">
      <c r="A117" s="5"/>
      <c r="B117" s="5"/>
      <c r="C117" s="6"/>
      <c r="D117" s="5"/>
      <c r="E117" s="5"/>
      <c r="F117" s="7"/>
      <c r="G117" s="5"/>
      <c r="H117" s="5"/>
      <c r="I117" s="5"/>
      <c r="J117" s="5"/>
      <c r="K117" s="5"/>
    </row>
    <row r="118" spans="1:11" ht="150" customHeight="1" x14ac:dyDescent="0.25">
      <c r="A118" s="5" t="s">
        <v>11</v>
      </c>
      <c r="B118" s="5" t="s">
        <v>19</v>
      </c>
      <c r="C118" s="6" t="s">
        <v>159</v>
      </c>
      <c r="D118" s="5" t="s">
        <v>160</v>
      </c>
      <c r="E118" s="5" t="s">
        <v>154</v>
      </c>
      <c r="F118" s="7">
        <v>36601</v>
      </c>
      <c r="G118" s="5">
        <v>0</v>
      </c>
      <c r="H118" s="5" t="s">
        <v>16</v>
      </c>
      <c r="I118" s="5">
        <v>100</v>
      </c>
      <c r="J118" s="5"/>
      <c r="K118" s="5"/>
    </row>
    <row r="119" spans="1:11" x14ac:dyDescent="0.25">
      <c r="A119" s="5"/>
      <c r="B119" s="5"/>
      <c r="C119" s="6"/>
      <c r="D119" s="5"/>
      <c r="E119" s="5"/>
      <c r="F119" s="7"/>
      <c r="G119" s="5"/>
      <c r="H119" s="5"/>
      <c r="I119" s="5"/>
      <c r="J119" s="5"/>
      <c r="K119" s="5"/>
    </row>
    <row r="120" spans="1:11" ht="195" customHeight="1" x14ac:dyDescent="0.25">
      <c r="A120" s="5" t="s">
        <v>11</v>
      </c>
      <c r="B120" s="5" t="s">
        <v>19</v>
      </c>
      <c r="C120" s="6" t="s">
        <v>161</v>
      </c>
      <c r="D120" s="5" t="s">
        <v>162</v>
      </c>
      <c r="E120" s="5" t="s">
        <v>98</v>
      </c>
      <c r="F120" s="7">
        <v>36723</v>
      </c>
      <c r="G120" s="5">
        <v>4</v>
      </c>
      <c r="H120" s="5" t="s">
        <v>16</v>
      </c>
      <c r="I120" s="5"/>
      <c r="J120" s="5"/>
      <c r="K120" s="5"/>
    </row>
    <row r="121" spans="1:11" x14ac:dyDescent="0.25">
      <c r="A121" s="5"/>
      <c r="B121" s="5"/>
      <c r="C121" s="6"/>
      <c r="D121" s="5"/>
      <c r="E121" s="5"/>
      <c r="F121" s="7"/>
      <c r="G121" s="5"/>
      <c r="H121" s="5"/>
      <c r="I121" s="5"/>
      <c r="J121" s="5"/>
      <c r="K121" s="5"/>
    </row>
    <row r="122" spans="1:11" ht="150" customHeight="1" x14ac:dyDescent="0.25">
      <c r="A122" s="5" t="s">
        <v>11</v>
      </c>
      <c r="B122" s="5" t="s">
        <v>19</v>
      </c>
      <c r="C122" s="6" t="s">
        <v>163</v>
      </c>
      <c r="D122" s="5" t="s">
        <v>164</v>
      </c>
      <c r="E122" s="5" t="s">
        <v>98</v>
      </c>
      <c r="F122" s="7">
        <v>36723</v>
      </c>
      <c r="G122" s="5">
        <v>0</v>
      </c>
      <c r="H122" s="5" t="s">
        <v>16</v>
      </c>
      <c r="I122" s="5">
        <v>100</v>
      </c>
      <c r="J122" s="5"/>
      <c r="K122" s="5"/>
    </row>
    <row r="123" spans="1:11" x14ac:dyDescent="0.25">
      <c r="A123" s="5"/>
      <c r="B123" s="5"/>
      <c r="C123" s="6"/>
      <c r="D123" s="5"/>
      <c r="E123" s="5"/>
      <c r="F123" s="7"/>
      <c r="G123" s="5"/>
      <c r="H123" s="5"/>
      <c r="I123" s="5"/>
      <c r="J123" s="5"/>
      <c r="K123" s="5"/>
    </row>
    <row r="124" spans="1:11" ht="195" customHeight="1" x14ac:dyDescent="0.25">
      <c r="A124" s="5" t="s">
        <v>11</v>
      </c>
      <c r="B124" s="5" t="s">
        <v>19</v>
      </c>
      <c r="C124" s="6" t="s">
        <v>165</v>
      </c>
      <c r="D124" s="5" t="s">
        <v>166</v>
      </c>
      <c r="E124" s="5" t="s">
        <v>114</v>
      </c>
      <c r="F124" s="7">
        <v>36628</v>
      </c>
      <c r="G124" s="5">
        <v>4</v>
      </c>
      <c r="H124" s="5" t="s">
        <v>16</v>
      </c>
      <c r="I124" s="5"/>
      <c r="J124" s="5"/>
      <c r="K124" s="5"/>
    </row>
    <row r="125" spans="1:11" x14ac:dyDescent="0.25">
      <c r="A125" s="5"/>
      <c r="B125" s="5"/>
      <c r="C125" s="6"/>
      <c r="D125" s="5"/>
      <c r="E125" s="5"/>
      <c r="F125" s="7"/>
      <c r="G125" s="5"/>
      <c r="H125" s="5"/>
      <c r="I125" s="5"/>
      <c r="J125" s="5"/>
      <c r="K125" s="5"/>
    </row>
    <row r="126" spans="1:11" ht="165" customHeight="1" x14ac:dyDescent="0.25">
      <c r="A126" s="5" t="s">
        <v>11</v>
      </c>
      <c r="B126" s="5" t="s">
        <v>19</v>
      </c>
      <c r="C126" s="6" t="s">
        <v>167</v>
      </c>
      <c r="D126" s="5" t="s">
        <v>168</v>
      </c>
      <c r="E126" s="5" t="s">
        <v>114</v>
      </c>
      <c r="F126" s="7">
        <v>36628</v>
      </c>
      <c r="G126" s="5">
        <v>0</v>
      </c>
      <c r="H126" s="5" t="s">
        <v>16</v>
      </c>
      <c r="I126" s="5">
        <v>100</v>
      </c>
      <c r="J126" s="5"/>
      <c r="K126" s="5"/>
    </row>
    <row r="127" spans="1:11" x14ac:dyDescent="0.25">
      <c r="A127" s="5"/>
      <c r="B127" s="5"/>
      <c r="C127" s="6"/>
      <c r="D127" s="5"/>
      <c r="E127" s="5"/>
      <c r="F127" s="7"/>
      <c r="G127" s="5"/>
      <c r="H127" s="5"/>
      <c r="I127" s="5"/>
      <c r="J127" s="5"/>
      <c r="K127" s="5"/>
    </row>
    <row r="128" spans="1:11" ht="180" customHeight="1" x14ac:dyDescent="0.25">
      <c r="A128" s="5" t="s">
        <v>11</v>
      </c>
      <c r="B128" s="5" t="s">
        <v>19</v>
      </c>
      <c r="C128" s="6" t="s">
        <v>169</v>
      </c>
      <c r="D128" s="5" t="s">
        <v>170</v>
      </c>
      <c r="E128" s="5" t="s">
        <v>99</v>
      </c>
      <c r="F128" s="7">
        <v>36624</v>
      </c>
      <c r="G128" s="5">
        <v>4</v>
      </c>
      <c r="H128" s="5" t="s">
        <v>16</v>
      </c>
      <c r="I128" s="5"/>
      <c r="J128" s="5"/>
      <c r="K128" s="5"/>
    </row>
    <row r="129" spans="1:11" x14ac:dyDescent="0.25">
      <c r="A129" s="5"/>
      <c r="B129" s="5"/>
      <c r="C129" s="6"/>
      <c r="D129" s="5"/>
      <c r="E129" s="5"/>
      <c r="F129" s="7"/>
      <c r="G129" s="5"/>
      <c r="H129" s="5"/>
      <c r="I129" s="5"/>
      <c r="J129" s="5"/>
      <c r="K129" s="5"/>
    </row>
    <row r="130" spans="1:11" ht="165" customHeight="1" x14ac:dyDescent="0.25">
      <c r="A130" s="5" t="s">
        <v>11</v>
      </c>
      <c r="B130" s="5" t="s">
        <v>19</v>
      </c>
      <c r="C130" s="6" t="s">
        <v>171</v>
      </c>
      <c r="D130" s="5" t="s">
        <v>172</v>
      </c>
      <c r="E130" s="5" t="s">
        <v>99</v>
      </c>
      <c r="F130" s="7">
        <v>36624</v>
      </c>
      <c r="G130" s="5">
        <v>0</v>
      </c>
      <c r="H130" s="5" t="s">
        <v>16</v>
      </c>
      <c r="I130" s="5">
        <v>100</v>
      </c>
      <c r="J130" s="5"/>
      <c r="K130" s="5"/>
    </row>
    <row r="131" spans="1:11" x14ac:dyDescent="0.25">
      <c r="A131" s="5"/>
      <c r="B131" s="5"/>
      <c r="C131" s="6"/>
      <c r="D131" s="5"/>
      <c r="E131" s="5"/>
      <c r="F131" s="7"/>
      <c r="G131" s="5"/>
      <c r="H131" s="5"/>
      <c r="I131" s="5"/>
      <c r="J131" s="5"/>
      <c r="K131" s="5"/>
    </row>
    <row r="132" spans="1:11" ht="75" customHeight="1" x14ac:dyDescent="0.25">
      <c r="A132" s="5" t="s">
        <v>11</v>
      </c>
      <c r="B132" s="5" t="s">
        <v>12</v>
      </c>
      <c r="C132" s="6" t="s">
        <v>173</v>
      </c>
      <c r="D132" s="5" t="s">
        <v>102</v>
      </c>
      <c r="E132" s="5" t="s">
        <v>154</v>
      </c>
      <c r="F132" s="5" t="e">
        <f>-1 / 1 / 0</f>
        <v>#DIV/0!</v>
      </c>
      <c r="G132" s="5">
        <v>4</v>
      </c>
      <c r="H132" s="5" t="s">
        <v>16</v>
      </c>
      <c r="I132" s="5"/>
      <c r="J132" s="5"/>
      <c r="K132" s="5"/>
    </row>
    <row r="133" spans="1:11" x14ac:dyDescent="0.25">
      <c r="A133" s="5"/>
      <c r="B133" s="5"/>
      <c r="C133" s="6"/>
      <c r="D133" s="5"/>
      <c r="E133" s="5"/>
      <c r="F133" s="5"/>
      <c r="G133" s="5"/>
      <c r="H133" s="5"/>
      <c r="I133" s="5"/>
      <c r="J133" s="5"/>
      <c r="K133" s="5"/>
    </row>
    <row r="134" spans="1:11" ht="75" customHeight="1" x14ac:dyDescent="0.25">
      <c r="A134" s="5" t="s">
        <v>11</v>
      </c>
      <c r="B134" s="5" t="s">
        <v>19</v>
      </c>
      <c r="C134" s="6" t="s">
        <v>174</v>
      </c>
      <c r="D134" s="5" t="s">
        <v>102</v>
      </c>
      <c r="E134" s="5" t="s">
        <v>98</v>
      </c>
      <c r="F134" s="7">
        <v>36526</v>
      </c>
      <c r="G134" s="5">
        <v>4</v>
      </c>
      <c r="H134" s="5" t="s">
        <v>16</v>
      </c>
      <c r="I134" s="5"/>
      <c r="J134" s="5"/>
      <c r="K134" s="5"/>
    </row>
    <row r="135" spans="1:11" x14ac:dyDescent="0.25">
      <c r="A135" s="5"/>
      <c r="B135" s="5"/>
      <c r="C135" s="6"/>
      <c r="D135" s="5"/>
      <c r="E135" s="5"/>
      <c r="F135" s="7"/>
      <c r="G135" s="5"/>
      <c r="H135" s="5"/>
      <c r="I135" s="5"/>
      <c r="J135" s="5"/>
      <c r="K135" s="5"/>
    </row>
    <row r="136" spans="1:11" ht="60" customHeight="1" x14ac:dyDescent="0.25">
      <c r="A136" s="5" t="s">
        <v>11</v>
      </c>
      <c r="B136" s="5" t="s">
        <v>12</v>
      </c>
      <c r="C136" s="6" t="s">
        <v>175</v>
      </c>
      <c r="D136" s="5" t="s">
        <v>102</v>
      </c>
      <c r="E136" s="5" t="s">
        <v>176</v>
      </c>
      <c r="F136" s="5" t="e">
        <f>-1 / 1 / 0</f>
        <v>#DIV/0!</v>
      </c>
      <c r="G136" s="5">
        <v>4</v>
      </c>
      <c r="H136" s="5" t="s">
        <v>16</v>
      </c>
      <c r="I136" s="5"/>
      <c r="J136" s="5"/>
      <c r="K136" s="5"/>
    </row>
    <row r="137" spans="1:11" x14ac:dyDescent="0.25">
      <c r="A137" s="5"/>
      <c r="B137" s="5"/>
      <c r="C137" s="6"/>
      <c r="D137" s="5"/>
      <c r="E137" s="5"/>
      <c r="F137" s="5"/>
      <c r="G137" s="5"/>
      <c r="H137" s="5"/>
      <c r="I137" s="5"/>
      <c r="J137" s="5"/>
      <c r="K137" s="5"/>
    </row>
    <row r="138" spans="1:11" ht="60" customHeight="1" x14ac:dyDescent="0.25">
      <c r="A138" s="5" t="s">
        <v>11</v>
      </c>
      <c r="B138" s="5" t="s">
        <v>12</v>
      </c>
      <c r="C138" s="6" t="s">
        <v>177</v>
      </c>
      <c r="D138" s="5" t="s">
        <v>102</v>
      </c>
      <c r="E138" s="5" t="s">
        <v>178</v>
      </c>
      <c r="F138" s="5" t="s">
        <v>103</v>
      </c>
      <c r="G138" s="5">
        <v>4</v>
      </c>
      <c r="H138" s="5" t="s">
        <v>16</v>
      </c>
      <c r="I138" s="5"/>
      <c r="J138" s="5"/>
      <c r="K138" s="5"/>
    </row>
    <row r="139" spans="1:11" x14ac:dyDescent="0.25">
      <c r="A139" s="5"/>
      <c r="B139" s="5"/>
      <c r="C139" s="6"/>
      <c r="D139" s="5"/>
      <c r="E139" s="5"/>
      <c r="F139" s="5"/>
      <c r="G139" s="5"/>
      <c r="H139" s="5"/>
      <c r="I139" s="5"/>
      <c r="J139" s="5"/>
      <c r="K139" s="5"/>
    </row>
    <row r="140" spans="1:11" ht="195" customHeight="1" x14ac:dyDescent="0.25">
      <c r="A140" s="5" t="s">
        <v>11</v>
      </c>
      <c r="B140" s="5" t="s">
        <v>12</v>
      </c>
      <c r="C140" s="6" t="s">
        <v>179</v>
      </c>
      <c r="D140" s="5" t="s">
        <v>180</v>
      </c>
      <c r="E140" s="5" t="s">
        <v>181</v>
      </c>
      <c r="F140" s="5" t="e">
        <f>-7 / 20 / 0</f>
        <v>#DIV/0!</v>
      </c>
      <c r="G140" s="5">
        <v>4</v>
      </c>
      <c r="H140" s="5" t="s">
        <v>16</v>
      </c>
      <c r="I140" s="5"/>
      <c r="J140" s="5"/>
      <c r="K140" s="5"/>
    </row>
    <row r="141" spans="1:11" x14ac:dyDescent="0.25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</row>
    <row r="142" spans="1:11" ht="195" customHeight="1" x14ac:dyDescent="0.25">
      <c r="A142" s="5" t="s">
        <v>11</v>
      </c>
      <c r="B142" s="5" t="s">
        <v>12</v>
      </c>
      <c r="C142" s="6" t="s">
        <v>182</v>
      </c>
      <c r="D142" s="5" t="s">
        <v>183</v>
      </c>
      <c r="E142" s="5" t="s">
        <v>181</v>
      </c>
      <c r="F142" s="5" t="s">
        <v>184</v>
      </c>
      <c r="G142" s="5">
        <v>4</v>
      </c>
      <c r="H142" s="5" t="s">
        <v>16</v>
      </c>
      <c r="I142" s="5"/>
      <c r="J142" s="5"/>
      <c r="K142" s="5"/>
    </row>
    <row r="143" spans="1:11" x14ac:dyDescent="0.25">
      <c r="A143" s="5"/>
      <c r="B143" s="5"/>
      <c r="C143" s="6"/>
      <c r="D143" s="5"/>
      <c r="E143" s="5"/>
      <c r="F143" s="5"/>
      <c r="G143" s="5"/>
      <c r="H143" s="5"/>
      <c r="I143" s="5"/>
      <c r="J143" s="5"/>
      <c r="K143" s="5"/>
    </row>
    <row r="144" spans="1:11" ht="180" customHeight="1" x14ac:dyDescent="0.25">
      <c r="A144" s="5" t="s">
        <v>11</v>
      </c>
      <c r="B144" s="5" t="s">
        <v>19</v>
      </c>
      <c r="C144" s="6" t="s">
        <v>185</v>
      </c>
      <c r="D144" s="5" t="s">
        <v>186</v>
      </c>
      <c r="E144" s="5" t="s">
        <v>187</v>
      </c>
      <c r="F144" s="7">
        <v>36545</v>
      </c>
      <c r="G144" s="5">
        <v>4</v>
      </c>
      <c r="H144" s="5" t="s">
        <v>16</v>
      </c>
      <c r="I144" s="5"/>
      <c r="J144" s="5"/>
      <c r="K144" s="5"/>
    </row>
    <row r="145" spans="1:11" x14ac:dyDescent="0.25">
      <c r="A145" s="5"/>
      <c r="B145" s="5"/>
      <c r="C145" s="6"/>
      <c r="D145" s="5"/>
      <c r="E145" s="5"/>
      <c r="F145" s="7"/>
      <c r="G145" s="5"/>
      <c r="H145" s="5"/>
      <c r="I145" s="5"/>
      <c r="J145" s="5"/>
      <c r="K145" s="5"/>
    </row>
    <row r="146" spans="1:11" ht="195" customHeight="1" x14ac:dyDescent="0.25">
      <c r="A146" s="5" t="s">
        <v>11</v>
      </c>
      <c r="B146" s="5" t="s">
        <v>12</v>
      </c>
      <c r="C146" s="6" t="s">
        <v>188</v>
      </c>
      <c r="D146" s="5" t="s">
        <v>189</v>
      </c>
      <c r="E146" s="5" t="s">
        <v>190</v>
      </c>
      <c r="F146" s="5" t="e">
        <f>-3 / 25 / 0</f>
        <v>#DIV/0!</v>
      </c>
      <c r="G146" s="5">
        <v>4</v>
      </c>
      <c r="H146" s="5" t="s">
        <v>16</v>
      </c>
      <c r="I146" s="5"/>
      <c r="J146" s="5"/>
      <c r="K146" s="5"/>
    </row>
    <row r="147" spans="1:11" x14ac:dyDescent="0.25">
      <c r="A147" s="5"/>
      <c r="B147" s="5"/>
      <c r="C147" s="6"/>
      <c r="D147" s="5"/>
      <c r="E147" s="5"/>
      <c r="F147" s="5"/>
      <c r="G147" s="5"/>
      <c r="H147" s="5"/>
      <c r="I147" s="5"/>
      <c r="J147" s="5"/>
      <c r="K147" s="5"/>
    </row>
    <row r="148" spans="1:11" ht="195" customHeight="1" x14ac:dyDescent="0.25">
      <c r="A148" s="5" t="s">
        <v>11</v>
      </c>
      <c r="B148" s="5" t="s">
        <v>12</v>
      </c>
      <c r="C148" s="6" t="s">
        <v>191</v>
      </c>
      <c r="D148" s="5" t="s">
        <v>192</v>
      </c>
      <c r="E148" s="5" t="s">
        <v>190</v>
      </c>
      <c r="F148" s="5" t="e">
        <f>-1 / 25 / 0</f>
        <v>#DIV/0!</v>
      </c>
      <c r="G148" s="5">
        <v>4</v>
      </c>
      <c r="H148" s="5" t="s">
        <v>16</v>
      </c>
      <c r="I148" s="5"/>
      <c r="J148" s="5"/>
      <c r="K148" s="5"/>
    </row>
    <row r="149" spans="1:11" x14ac:dyDescent="0.25">
      <c r="A149" s="5"/>
      <c r="B149" s="5"/>
      <c r="C149" s="6"/>
      <c r="D149" s="5"/>
      <c r="E149" s="5"/>
      <c r="F149" s="5"/>
      <c r="G149" s="5"/>
      <c r="H149" s="5"/>
      <c r="I149" s="5"/>
      <c r="J149" s="5"/>
      <c r="K149" s="5"/>
    </row>
    <row r="150" spans="1:11" ht="195" customHeight="1" x14ac:dyDescent="0.25">
      <c r="A150" s="5" t="s">
        <v>11</v>
      </c>
      <c r="B150" s="5" t="s">
        <v>19</v>
      </c>
      <c r="C150" s="6" t="s">
        <v>193</v>
      </c>
      <c r="D150" s="5" t="s">
        <v>194</v>
      </c>
      <c r="E150" s="5" t="s">
        <v>178</v>
      </c>
      <c r="F150" s="7">
        <v>36666</v>
      </c>
      <c r="G150" s="5">
        <v>4</v>
      </c>
      <c r="H150" s="5" t="s">
        <v>16</v>
      </c>
      <c r="I150" s="5"/>
      <c r="J150" s="5"/>
      <c r="K150" s="5"/>
    </row>
    <row r="151" spans="1:11" x14ac:dyDescent="0.25">
      <c r="A151" s="5"/>
      <c r="B151" s="5"/>
      <c r="C151" s="6"/>
      <c r="D151" s="5"/>
      <c r="E151" s="5"/>
      <c r="F151" s="7"/>
      <c r="G151" s="5"/>
      <c r="H151" s="5"/>
      <c r="I151" s="5"/>
      <c r="J151" s="5"/>
      <c r="K151" s="5"/>
    </row>
    <row r="152" spans="1:11" ht="195" customHeight="1" x14ac:dyDescent="0.25">
      <c r="A152" s="5" t="s">
        <v>11</v>
      </c>
      <c r="B152" s="5" t="s">
        <v>19</v>
      </c>
      <c r="C152" s="6" t="s">
        <v>195</v>
      </c>
      <c r="D152" s="5" t="s">
        <v>196</v>
      </c>
      <c r="E152" s="5" t="s">
        <v>178</v>
      </c>
      <c r="F152" s="7">
        <v>36758</v>
      </c>
      <c r="G152" s="5">
        <v>4</v>
      </c>
      <c r="H152" s="5" t="s">
        <v>16</v>
      </c>
      <c r="I152" s="5"/>
      <c r="J152" s="5"/>
      <c r="K152" s="5"/>
    </row>
    <row r="153" spans="1:11" x14ac:dyDescent="0.25">
      <c r="A153" s="5"/>
      <c r="B153" s="5"/>
      <c r="C153" s="6"/>
      <c r="D153" s="5"/>
      <c r="E153" s="5"/>
      <c r="F153" s="7"/>
      <c r="G153" s="5"/>
      <c r="H153" s="5"/>
      <c r="I153" s="5"/>
      <c r="J153" s="5"/>
      <c r="K153" s="5"/>
    </row>
    <row r="154" spans="1:11" ht="195" customHeight="1" x14ac:dyDescent="0.25">
      <c r="A154" s="5" t="s">
        <v>11</v>
      </c>
      <c r="B154" s="5" t="s">
        <v>19</v>
      </c>
      <c r="C154" s="6" t="s">
        <v>197</v>
      </c>
      <c r="D154" s="5" t="s">
        <v>198</v>
      </c>
      <c r="E154" s="5" t="s">
        <v>178</v>
      </c>
      <c r="F154" s="7">
        <v>36601</v>
      </c>
      <c r="G154" s="5">
        <v>4</v>
      </c>
      <c r="H154" s="5" t="s">
        <v>16</v>
      </c>
      <c r="I154" s="5"/>
      <c r="J154" s="5"/>
      <c r="K154" s="5"/>
    </row>
    <row r="155" spans="1:11" x14ac:dyDescent="0.25">
      <c r="A155" s="5"/>
      <c r="B155" s="5"/>
      <c r="C155" s="6"/>
      <c r="D155" s="5"/>
      <c r="E155" s="5"/>
      <c r="F155" s="7"/>
      <c r="G155" s="5"/>
      <c r="H155" s="5"/>
      <c r="I155" s="5"/>
      <c r="J155" s="5"/>
      <c r="K155" s="5"/>
    </row>
    <row r="156" spans="1:11" ht="180" customHeight="1" x14ac:dyDescent="0.25">
      <c r="A156" s="5" t="s">
        <v>11</v>
      </c>
      <c r="B156" s="5" t="s">
        <v>19</v>
      </c>
      <c r="C156" s="6" t="s">
        <v>199</v>
      </c>
      <c r="D156" s="5" t="s">
        <v>200</v>
      </c>
      <c r="E156" s="5" t="s">
        <v>176</v>
      </c>
      <c r="F156" s="7">
        <v>36636</v>
      </c>
      <c r="G156" s="5">
        <v>4</v>
      </c>
      <c r="H156" s="5" t="s">
        <v>16</v>
      </c>
      <c r="I156" s="5"/>
      <c r="J156" s="5"/>
      <c r="K156" s="5"/>
    </row>
    <row r="157" spans="1:11" x14ac:dyDescent="0.25">
      <c r="A157" s="5"/>
      <c r="B157" s="5"/>
      <c r="C157" s="6"/>
      <c r="D157" s="5"/>
      <c r="E157" s="5"/>
      <c r="F157" s="7"/>
      <c r="G157" s="5"/>
      <c r="H157" s="5"/>
      <c r="I157" s="5"/>
      <c r="J157" s="5"/>
      <c r="K157" s="5"/>
    </row>
    <row r="158" spans="1:11" ht="195" customHeight="1" x14ac:dyDescent="0.25">
      <c r="A158" s="5" t="s">
        <v>11</v>
      </c>
      <c r="B158" s="5" t="s">
        <v>19</v>
      </c>
      <c r="C158" s="6" t="s">
        <v>201</v>
      </c>
      <c r="D158" s="5" t="s">
        <v>202</v>
      </c>
      <c r="E158" s="5" t="s">
        <v>176</v>
      </c>
      <c r="F158" s="7">
        <v>36789</v>
      </c>
      <c r="G158" s="5">
        <v>4</v>
      </c>
      <c r="H158" s="5" t="s">
        <v>16</v>
      </c>
      <c r="I158" s="5"/>
      <c r="J158" s="5"/>
      <c r="K158" s="5"/>
    </row>
    <row r="159" spans="1:11" x14ac:dyDescent="0.25">
      <c r="A159" s="5"/>
      <c r="B159" s="5"/>
      <c r="C159" s="6"/>
      <c r="D159" s="5"/>
      <c r="E159" s="5"/>
      <c r="F159" s="7"/>
      <c r="G159" s="5"/>
      <c r="H159" s="5"/>
      <c r="I159" s="5"/>
      <c r="J159" s="5"/>
      <c r="K159" s="5"/>
    </row>
    <row r="160" spans="1:11" ht="195" customHeight="1" x14ac:dyDescent="0.25">
      <c r="A160" s="5" t="s">
        <v>11</v>
      </c>
      <c r="B160" s="5" t="s">
        <v>12</v>
      </c>
      <c r="C160" s="6" t="s">
        <v>203</v>
      </c>
      <c r="D160" s="5" t="s">
        <v>204</v>
      </c>
      <c r="E160" s="5" t="s">
        <v>176</v>
      </c>
      <c r="F160" s="7">
        <v>36576</v>
      </c>
      <c r="G160" s="5">
        <v>4</v>
      </c>
      <c r="H160" s="5" t="s">
        <v>16</v>
      </c>
      <c r="I160" s="5"/>
      <c r="J160" s="5"/>
      <c r="K160" s="5"/>
    </row>
    <row r="161" spans="1:11" x14ac:dyDescent="0.25">
      <c r="A161" s="5"/>
      <c r="B161" s="5"/>
      <c r="C161" s="6"/>
      <c r="D161" s="5"/>
      <c r="E161" s="5"/>
      <c r="F161" s="7"/>
      <c r="G161" s="5"/>
      <c r="H161" s="5"/>
      <c r="I161" s="5"/>
      <c r="J161" s="5"/>
      <c r="K161" s="5"/>
    </row>
    <row r="162" spans="1:11" ht="195" customHeight="1" x14ac:dyDescent="0.25">
      <c r="A162" s="5" t="s">
        <v>11</v>
      </c>
      <c r="B162" s="5" t="s">
        <v>19</v>
      </c>
      <c r="C162" s="6" t="s">
        <v>205</v>
      </c>
      <c r="D162" s="5" t="s">
        <v>206</v>
      </c>
      <c r="E162" s="5" t="s">
        <v>207</v>
      </c>
      <c r="F162" s="5" t="s">
        <v>208</v>
      </c>
      <c r="G162" s="5">
        <v>4</v>
      </c>
      <c r="H162" s="5" t="s">
        <v>16</v>
      </c>
      <c r="I162" s="5"/>
      <c r="J162" s="5"/>
      <c r="K162" s="5"/>
    </row>
    <row r="163" spans="1:11" x14ac:dyDescent="0.25">
      <c r="A163" s="5"/>
      <c r="B163" s="5"/>
      <c r="C163" s="6"/>
      <c r="D163" s="5"/>
      <c r="E163" s="5"/>
      <c r="F163" s="5"/>
      <c r="G163" s="5"/>
      <c r="H163" s="5"/>
      <c r="I163" s="5"/>
      <c r="J163" s="5"/>
      <c r="K163" s="5"/>
    </row>
    <row r="164" spans="1:11" ht="195" customHeight="1" x14ac:dyDescent="0.25">
      <c r="A164" s="5" t="s">
        <v>11</v>
      </c>
      <c r="B164" s="5" t="s">
        <v>19</v>
      </c>
      <c r="C164" s="6" t="s">
        <v>209</v>
      </c>
      <c r="D164" s="5" t="s">
        <v>210</v>
      </c>
      <c r="E164" s="5" t="s">
        <v>207</v>
      </c>
      <c r="F164" s="5" t="s">
        <v>211</v>
      </c>
      <c r="G164" s="5">
        <v>4</v>
      </c>
      <c r="H164" s="5" t="s">
        <v>16</v>
      </c>
      <c r="I164" s="5"/>
      <c r="J164" s="5"/>
      <c r="K164" s="5"/>
    </row>
    <row r="165" spans="1:11" x14ac:dyDescent="0.25">
      <c r="A165" s="5"/>
      <c r="B165" s="5"/>
      <c r="C165" s="6"/>
      <c r="D165" s="5"/>
      <c r="E165" s="5"/>
      <c r="F165" s="5"/>
      <c r="G165" s="5"/>
      <c r="H165" s="5"/>
      <c r="I165" s="5"/>
      <c r="J165" s="5"/>
      <c r="K165" s="5"/>
    </row>
    <row r="166" spans="1:11" ht="195" customHeight="1" x14ac:dyDescent="0.25">
      <c r="A166" s="5" t="s">
        <v>11</v>
      </c>
      <c r="B166" s="5" t="s">
        <v>12</v>
      </c>
      <c r="C166" s="6" t="s">
        <v>212</v>
      </c>
      <c r="D166" s="5" t="s">
        <v>213</v>
      </c>
      <c r="E166" s="5" t="s">
        <v>207</v>
      </c>
      <c r="F166" s="7">
        <v>36850</v>
      </c>
      <c r="G166" s="5">
        <v>4</v>
      </c>
      <c r="H166" s="5" t="s">
        <v>16</v>
      </c>
      <c r="I166" s="5"/>
      <c r="J166" s="5"/>
      <c r="K166" s="5"/>
    </row>
    <row r="167" spans="1:11" x14ac:dyDescent="0.25">
      <c r="A167" s="5"/>
      <c r="B167" s="5"/>
      <c r="C167" s="6"/>
      <c r="D167" s="5"/>
      <c r="E167" s="5"/>
      <c r="F167" s="7"/>
      <c r="G167" s="5"/>
      <c r="H167" s="5"/>
      <c r="I167" s="5"/>
      <c r="J167" s="5"/>
      <c r="K167" s="5"/>
    </row>
    <row r="168" spans="1:11" ht="195" customHeight="1" x14ac:dyDescent="0.25">
      <c r="A168" s="5" t="s">
        <v>11</v>
      </c>
      <c r="B168" s="5" t="s">
        <v>19</v>
      </c>
      <c r="C168" s="6" t="s">
        <v>214</v>
      </c>
      <c r="D168" s="5" t="s">
        <v>37</v>
      </c>
      <c r="E168" s="5" t="s">
        <v>25</v>
      </c>
      <c r="F168" s="5" t="s">
        <v>215</v>
      </c>
      <c r="G168" s="5">
        <v>4</v>
      </c>
      <c r="H168" s="5" t="s">
        <v>16</v>
      </c>
      <c r="I168" s="5"/>
      <c r="J168" s="5"/>
      <c r="K168" s="5"/>
    </row>
    <row r="169" spans="1:11" x14ac:dyDescent="0.25">
      <c r="A169" s="5"/>
      <c r="B169" s="5"/>
      <c r="C169" s="6"/>
      <c r="D169" s="5"/>
      <c r="E169" s="5"/>
      <c r="F169" s="5"/>
      <c r="G169" s="5"/>
      <c r="H169" s="5"/>
      <c r="I169" s="5"/>
      <c r="J169" s="5"/>
      <c r="K169" s="5"/>
    </row>
    <row r="170" spans="1:11" ht="180" customHeight="1" x14ac:dyDescent="0.25">
      <c r="A170" s="5" t="s">
        <v>11</v>
      </c>
      <c r="B170" s="5" t="s">
        <v>12</v>
      </c>
      <c r="C170" s="6" t="s">
        <v>216</v>
      </c>
      <c r="D170" s="5" t="s">
        <v>217</v>
      </c>
      <c r="E170" s="5" t="s">
        <v>181</v>
      </c>
      <c r="F170" s="5" t="e">
        <f>-13 / 20 / 0</f>
        <v>#DIV/0!</v>
      </c>
      <c r="G170" s="5">
        <v>4</v>
      </c>
      <c r="H170" s="5" t="s">
        <v>16</v>
      </c>
      <c r="I170" s="5"/>
      <c r="J170" s="5"/>
      <c r="K170" s="5"/>
    </row>
    <row r="171" spans="1:11" x14ac:dyDescent="0.25">
      <c r="A171" s="5"/>
      <c r="B171" s="5"/>
      <c r="C171" s="6"/>
      <c r="D171" s="5"/>
      <c r="E171" s="5"/>
      <c r="F171" s="5"/>
      <c r="G171" s="5"/>
      <c r="H171" s="5"/>
      <c r="I171" s="5"/>
      <c r="J171" s="5"/>
      <c r="K171" s="5"/>
    </row>
    <row r="172" spans="1:11" ht="90" customHeight="1" x14ac:dyDescent="0.25">
      <c r="A172" s="5" t="s">
        <v>11</v>
      </c>
      <c r="B172" s="5" t="s">
        <v>12</v>
      </c>
      <c r="C172" s="6" t="s">
        <v>218</v>
      </c>
      <c r="D172" s="5" t="s">
        <v>102</v>
      </c>
      <c r="E172" s="5" t="s">
        <v>181</v>
      </c>
      <c r="F172" s="5" t="s">
        <v>103</v>
      </c>
      <c r="G172" s="5">
        <v>4</v>
      </c>
      <c r="H172" s="5" t="s">
        <v>16</v>
      </c>
      <c r="I172" s="5"/>
      <c r="J172" s="5"/>
      <c r="K172" s="5"/>
    </row>
    <row r="173" spans="1:11" x14ac:dyDescent="0.25">
      <c r="A173" s="5"/>
      <c r="B173" s="5"/>
      <c r="C173" s="6"/>
      <c r="D173" s="5"/>
      <c r="E173" s="5"/>
      <c r="F173" s="5"/>
      <c r="G173" s="5"/>
      <c r="H173" s="5"/>
      <c r="I173" s="5"/>
      <c r="J173" s="5"/>
      <c r="K173" s="5"/>
    </row>
    <row r="174" spans="1:11" ht="180" customHeight="1" x14ac:dyDescent="0.25">
      <c r="A174" s="5" t="s">
        <v>11</v>
      </c>
      <c r="B174" s="5" t="s">
        <v>12</v>
      </c>
      <c r="C174" s="6" t="s">
        <v>219</v>
      </c>
      <c r="D174" s="5" t="s">
        <v>220</v>
      </c>
      <c r="E174" s="5" t="s">
        <v>187</v>
      </c>
      <c r="F174" s="5" t="e">
        <f>-22 / 30 / 0</f>
        <v>#DIV/0!</v>
      </c>
      <c r="G174" s="5">
        <v>4</v>
      </c>
      <c r="H174" s="5" t="s">
        <v>16</v>
      </c>
      <c r="I174" s="5"/>
      <c r="J174" s="5"/>
      <c r="K174" s="5"/>
    </row>
    <row r="175" spans="1:11" x14ac:dyDescent="0.25">
      <c r="A175" s="5"/>
      <c r="B175" s="5"/>
      <c r="C175" s="6"/>
      <c r="D175" s="5"/>
      <c r="E175" s="5"/>
      <c r="F175" s="5"/>
      <c r="G175" s="5"/>
      <c r="H175" s="5"/>
      <c r="I175" s="5"/>
      <c r="J175" s="5"/>
      <c r="K175" s="5"/>
    </row>
    <row r="176" spans="1:11" ht="195" customHeight="1" x14ac:dyDescent="0.25">
      <c r="A176" s="5" t="s">
        <v>11</v>
      </c>
      <c r="B176" s="5" t="s">
        <v>19</v>
      </c>
      <c r="C176" s="6" t="s">
        <v>221</v>
      </c>
      <c r="D176" s="5" t="s">
        <v>222</v>
      </c>
      <c r="E176" s="5" t="s">
        <v>190</v>
      </c>
      <c r="F176" s="7">
        <v>36758</v>
      </c>
      <c r="G176" s="5">
        <v>4</v>
      </c>
      <c r="H176" s="5" t="s">
        <v>16</v>
      </c>
      <c r="I176" s="5"/>
      <c r="J176" s="5"/>
      <c r="K176" s="5"/>
    </row>
    <row r="177" spans="1:13" x14ac:dyDescent="0.25">
      <c r="A177" s="5"/>
      <c r="B177" s="5"/>
      <c r="C177" s="6"/>
      <c r="D177" s="5"/>
      <c r="E177" s="5"/>
      <c r="F177" s="7"/>
      <c r="G177" s="5"/>
      <c r="H177" s="5"/>
      <c r="I177" s="5"/>
      <c r="J177" s="5"/>
      <c r="K177" s="5"/>
    </row>
    <row r="178" spans="1:13" ht="210" customHeight="1" x14ac:dyDescent="0.25">
      <c r="A178" s="5" t="s">
        <v>11</v>
      </c>
      <c r="B178" s="5" t="s">
        <v>12</v>
      </c>
      <c r="C178" s="6" t="s">
        <v>223</v>
      </c>
      <c r="D178" s="5" t="s">
        <v>224</v>
      </c>
      <c r="E178" s="5" t="s">
        <v>225</v>
      </c>
      <c r="F178" s="5" t="e">
        <f>-9 / 20 / 0</f>
        <v>#DIV/0!</v>
      </c>
      <c r="G178" s="5">
        <v>4</v>
      </c>
      <c r="H178" s="5" t="s">
        <v>16</v>
      </c>
      <c r="I178" s="5"/>
      <c r="J178" s="5"/>
      <c r="K178" s="5" t="s">
        <v>108</v>
      </c>
    </row>
    <row r="179" spans="1:13" x14ac:dyDescent="0.25">
      <c r="A179" s="5"/>
      <c r="B179" s="5"/>
      <c r="C179" s="6"/>
      <c r="D179" s="5"/>
      <c r="E179" s="5"/>
      <c r="F179" s="5"/>
      <c r="G179" s="5"/>
      <c r="H179" s="5"/>
      <c r="I179" s="5"/>
      <c r="J179" s="5"/>
      <c r="K179" s="5"/>
    </row>
    <row r="180" spans="1:13" ht="195" customHeight="1" x14ac:dyDescent="0.25">
      <c r="A180" s="5" t="s">
        <v>11</v>
      </c>
      <c r="B180" s="5" t="s">
        <v>19</v>
      </c>
      <c r="C180" s="6" t="s">
        <v>226</v>
      </c>
      <c r="D180" s="5" t="s">
        <v>227</v>
      </c>
      <c r="E180" s="5" t="s">
        <v>228</v>
      </c>
      <c r="F180" s="7">
        <v>36605</v>
      </c>
      <c r="G180" s="5">
        <v>0</v>
      </c>
      <c r="H180" s="5" t="s">
        <v>16</v>
      </c>
      <c r="I180" s="5">
        <v>100</v>
      </c>
      <c r="J180" s="5"/>
      <c r="K180" s="5"/>
    </row>
    <row r="181" spans="1:13" x14ac:dyDescent="0.25">
      <c r="A181" s="5"/>
      <c r="B181" s="5"/>
      <c r="C181" s="6"/>
      <c r="D181" s="5"/>
      <c r="E181" s="5"/>
      <c r="F181" s="7"/>
      <c r="G181" s="5"/>
      <c r="H181" s="5"/>
      <c r="I181" s="5"/>
      <c r="J181" s="5"/>
      <c r="K181" s="5"/>
    </row>
    <row r="182" spans="1:13" ht="180" customHeight="1" x14ac:dyDescent="0.25">
      <c r="A182" s="5" t="s">
        <v>11</v>
      </c>
      <c r="B182" s="5" t="s">
        <v>12</v>
      </c>
      <c r="C182" s="6" t="s">
        <v>229</v>
      </c>
      <c r="D182" s="5" t="s">
        <v>230</v>
      </c>
      <c r="E182" s="5" t="s">
        <v>228</v>
      </c>
      <c r="F182" s="5" t="e">
        <f>-11 / 0 / 0</f>
        <v>#DIV/0!</v>
      </c>
      <c r="G182" s="5">
        <v>0</v>
      </c>
      <c r="H182" s="5" t="s">
        <v>16</v>
      </c>
      <c r="I182" s="5">
        <v>100</v>
      </c>
      <c r="J182" s="5"/>
      <c r="K182" s="5"/>
      <c r="M182">
        <v>1</v>
      </c>
    </row>
    <row r="183" spans="1:13" x14ac:dyDescent="0.25">
      <c r="A183" s="5"/>
      <c r="B183" s="5"/>
      <c r="C183" s="6"/>
      <c r="D183" s="5"/>
      <c r="E183" s="5"/>
      <c r="F183" s="5"/>
      <c r="G183" s="5"/>
      <c r="H183" s="5"/>
      <c r="I183" s="5"/>
      <c r="J183" s="5"/>
      <c r="K183" s="5"/>
    </row>
    <row r="184" spans="1:13" ht="210" customHeight="1" x14ac:dyDescent="0.25">
      <c r="A184" s="5" t="s">
        <v>11</v>
      </c>
      <c r="B184" s="5" t="s">
        <v>19</v>
      </c>
      <c r="C184" s="6" t="s">
        <v>231</v>
      </c>
      <c r="D184" s="5" t="s">
        <v>232</v>
      </c>
      <c r="E184" s="5" t="s">
        <v>233</v>
      </c>
      <c r="F184" s="7">
        <v>36707</v>
      </c>
      <c r="G184" s="5">
        <v>4</v>
      </c>
      <c r="H184" s="5" t="s">
        <v>16</v>
      </c>
      <c r="I184" s="5"/>
      <c r="J184" s="5"/>
      <c r="K184" s="5"/>
    </row>
    <row r="185" spans="1:13" x14ac:dyDescent="0.25">
      <c r="A185" s="5"/>
      <c r="B185" s="5"/>
      <c r="C185" s="6"/>
      <c r="D185" s="5"/>
      <c r="E185" s="5"/>
      <c r="F185" s="7"/>
      <c r="G185" s="5"/>
      <c r="H185" s="5"/>
      <c r="I185" s="5"/>
      <c r="J185" s="5"/>
      <c r="K185" s="5"/>
    </row>
    <row r="186" spans="1:13" ht="210" customHeight="1" x14ac:dyDescent="0.25">
      <c r="A186" s="5" t="s">
        <v>11</v>
      </c>
      <c r="B186" s="5" t="s">
        <v>19</v>
      </c>
      <c r="C186" s="6" t="s">
        <v>234</v>
      </c>
      <c r="D186" s="5" t="s">
        <v>235</v>
      </c>
      <c r="E186" s="5" t="s">
        <v>236</v>
      </c>
      <c r="F186" s="7">
        <v>36829</v>
      </c>
      <c r="G186" s="5">
        <v>4</v>
      </c>
      <c r="H186" s="5" t="s">
        <v>16</v>
      </c>
      <c r="I186" s="5"/>
      <c r="J186" s="5"/>
      <c r="K186" s="5"/>
    </row>
    <row r="187" spans="1:13" x14ac:dyDescent="0.25">
      <c r="A187" s="5"/>
      <c r="B187" s="5"/>
      <c r="C187" s="6"/>
      <c r="D187" s="5"/>
      <c r="E187" s="5"/>
      <c r="F187" s="7"/>
      <c r="G187" s="5"/>
      <c r="H187" s="5"/>
      <c r="I187" s="5"/>
      <c r="J187" s="5"/>
      <c r="K187" s="5"/>
    </row>
    <row r="188" spans="1:13" ht="210" customHeight="1" x14ac:dyDescent="0.25">
      <c r="A188" s="5" t="s">
        <v>11</v>
      </c>
      <c r="B188" s="5" t="s">
        <v>19</v>
      </c>
      <c r="C188" s="6" t="s">
        <v>237</v>
      </c>
      <c r="D188" s="5" t="s">
        <v>238</v>
      </c>
      <c r="E188" s="5" t="s">
        <v>233</v>
      </c>
      <c r="F188" s="7">
        <v>36555</v>
      </c>
      <c r="G188" s="5">
        <v>4</v>
      </c>
      <c r="H188" s="5" t="s">
        <v>16</v>
      </c>
      <c r="I188" s="5"/>
      <c r="J188" s="5"/>
      <c r="K188" s="5"/>
    </row>
    <row r="189" spans="1:13" x14ac:dyDescent="0.25">
      <c r="A189" s="5"/>
      <c r="B189" s="5"/>
      <c r="C189" s="6"/>
      <c r="D189" s="5"/>
      <c r="E189" s="5"/>
      <c r="F189" s="7"/>
      <c r="G189" s="5"/>
      <c r="H189" s="5"/>
      <c r="I189" s="5"/>
      <c r="J189" s="5"/>
      <c r="K189" s="5"/>
    </row>
    <row r="190" spans="1:13" ht="180" customHeight="1" x14ac:dyDescent="0.25">
      <c r="A190" s="5" t="s">
        <v>11</v>
      </c>
      <c r="B190" s="5" t="s">
        <v>12</v>
      </c>
      <c r="C190" s="6" t="s">
        <v>239</v>
      </c>
      <c r="D190" s="5" t="s">
        <v>240</v>
      </c>
      <c r="E190" s="5" t="s">
        <v>241</v>
      </c>
      <c r="F190" s="5" t="s">
        <v>242</v>
      </c>
      <c r="G190" s="5">
        <v>0</v>
      </c>
      <c r="H190" s="5" t="s">
        <v>16</v>
      </c>
      <c r="I190" s="5">
        <v>100</v>
      </c>
      <c r="J190" s="5"/>
      <c r="K190" s="5"/>
    </row>
    <row r="191" spans="1:13" x14ac:dyDescent="0.25">
      <c r="A191" s="5"/>
      <c r="B191" s="5"/>
      <c r="C191" s="6"/>
      <c r="D191" s="5"/>
      <c r="E191" s="5"/>
      <c r="F191" s="5"/>
      <c r="G191" s="5"/>
      <c r="H191" s="5"/>
      <c r="I191" s="5"/>
      <c r="J191" s="5"/>
      <c r="K191" s="5"/>
    </row>
    <row r="192" spans="1:13" ht="180" customHeight="1" x14ac:dyDescent="0.25">
      <c r="A192" s="5" t="s">
        <v>11</v>
      </c>
      <c r="B192" s="5" t="s">
        <v>19</v>
      </c>
      <c r="C192" s="6" t="s">
        <v>243</v>
      </c>
      <c r="D192" s="5" t="s">
        <v>244</v>
      </c>
      <c r="E192" s="5" t="s">
        <v>241</v>
      </c>
      <c r="F192" s="7">
        <v>36574</v>
      </c>
      <c r="G192" s="5">
        <v>0</v>
      </c>
      <c r="H192" s="5" t="s">
        <v>16</v>
      </c>
      <c r="I192" s="5">
        <v>100</v>
      </c>
      <c r="J192" s="5"/>
      <c r="K192" s="5"/>
    </row>
    <row r="193" spans="1:13" x14ac:dyDescent="0.25">
      <c r="A193" s="5"/>
      <c r="B193" s="5"/>
      <c r="C193" s="6"/>
      <c r="D193" s="5"/>
      <c r="E193" s="5"/>
      <c r="F193" s="7"/>
      <c r="G193" s="5"/>
      <c r="H193" s="5"/>
      <c r="I193" s="5"/>
      <c r="J193" s="5"/>
      <c r="K193" s="5"/>
    </row>
    <row r="194" spans="1:13" ht="180" customHeight="1" x14ac:dyDescent="0.25">
      <c r="A194" s="5" t="s">
        <v>11</v>
      </c>
      <c r="B194" s="5" t="s">
        <v>19</v>
      </c>
      <c r="C194" s="6" t="s">
        <v>245</v>
      </c>
      <c r="D194" s="5" t="s">
        <v>246</v>
      </c>
      <c r="E194" s="5" t="s">
        <v>233</v>
      </c>
      <c r="F194" s="7">
        <v>36756</v>
      </c>
      <c r="G194" s="5">
        <v>0</v>
      </c>
      <c r="H194" s="5" t="s">
        <v>16</v>
      </c>
      <c r="I194" s="5">
        <v>100</v>
      </c>
      <c r="J194" s="5"/>
      <c r="K194" s="5"/>
    </row>
    <row r="195" spans="1:13" x14ac:dyDescent="0.25">
      <c r="A195" s="5"/>
      <c r="B195" s="5"/>
      <c r="C195" s="6"/>
      <c r="D195" s="5"/>
      <c r="E195" s="5"/>
      <c r="F195" s="7"/>
      <c r="G195" s="5"/>
      <c r="H195" s="5"/>
      <c r="I195" s="5"/>
      <c r="J195" s="5"/>
      <c r="K195" s="5"/>
    </row>
    <row r="196" spans="1:13" ht="180" customHeight="1" x14ac:dyDescent="0.25">
      <c r="A196" s="5" t="s">
        <v>11</v>
      </c>
      <c r="B196" s="5" t="s">
        <v>19</v>
      </c>
      <c r="C196" s="6" t="s">
        <v>247</v>
      </c>
      <c r="D196" s="5" t="s">
        <v>248</v>
      </c>
      <c r="E196" s="5" t="s">
        <v>233</v>
      </c>
      <c r="F196" s="7">
        <v>36664</v>
      </c>
      <c r="G196" s="5">
        <v>0</v>
      </c>
      <c r="H196" s="5" t="s">
        <v>16</v>
      </c>
      <c r="I196" s="5">
        <v>100</v>
      </c>
      <c r="J196" s="5"/>
      <c r="K196" s="5"/>
    </row>
    <row r="197" spans="1:13" x14ac:dyDescent="0.25">
      <c r="A197" s="5"/>
      <c r="B197" s="5"/>
      <c r="C197" s="6"/>
      <c r="D197" s="5"/>
      <c r="E197" s="5"/>
      <c r="F197" s="7"/>
      <c r="G197" s="5"/>
      <c r="H197" s="5"/>
      <c r="I197" s="5"/>
      <c r="J197" s="5"/>
      <c r="K197" s="5"/>
    </row>
    <row r="198" spans="1:13" ht="180" customHeight="1" x14ac:dyDescent="0.25">
      <c r="A198" s="5" t="s">
        <v>11</v>
      </c>
      <c r="B198" s="5" t="s">
        <v>19</v>
      </c>
      <c r="C198" s="6" t="s">
        <v>249</v>
      </c>
      <c r="D198" s="5" t="s">
        <v>250</v>
      </c>
      <c r="E198" s="5" t="s">
        <v>233</v>
      </c>
      <c r="F198" s="7">
        <v>36574</v>
      </c>
      <c r="G198" s="5">
        <v>0</v>
      </c>
      <c r="H198" s="5" t="s">
        <v>16</v>
      </c>
      <c r="I198" s="5">
        <v>100</v>
      </c>
      <c r="J198" s="5"/>
      <c r="K198" s="5"/>
      <c r="M198">
        <v>2</v>
      </c>
    </row>
    <row r="199" spans="1:13" x14ac:dyDescent="0.25">
      <c r="A199" s="5"/>
      <c r="B199" s="5"/>
      <c r="C199" s="6"/>
      <c r="D199" s="5"/>
      <c r="E199" s="5"/>
      <c r="F199" s="7"/>
      <c r="G199" s="5"/>
      <c r="H199" s="5"/>
      <c r="I199" s="5"/>
      <c r="J199" s="5"/>
      <c r="K199" s="5"/>
    </row>
    <row r="200" spans="1:13" ht="210" customHeight="1" x14ac:dyDescent="0.25">
      <c r="A200" s="5" t="s">
        <v>11</v>
      </c>
      <c r="B200" s="5" t="s">
        <v>19</v>
      </c>
      <c r="C200" s="6" t="s">
        <v>251</v>
      </c>
      <c r="D200" s="5" t="s">
        <v>252</v>
      </c>
      <c r="E200" s="5" t="s">
        <v>253</v>
      </c>
      <c r="F200" s="7">
        <v>36700</v>
      </c>
      <c r="G200" s="5">
        <v>4</v>
      </c>
      <c r="H200" s="5" t="s">
        <v>16</v>
      </c>
      <c r="I200" s="5"/>
      <c r="J200" s="5" t="s">
        <v>149</v>
      </c>
      <c r="K200" s="5"/>
    </row>
    <row r="201" spans="1:13" x14ac:dyDescent="0.25">
      <c r="A201" s="5"/>
      <c r="B201" s="5"/>
      <c r="C201" s="6"/>
      <c r="D201" s="5"/>
      <c r="E201" s="5"/>
      <c r="F201" s="7"/>
      <c r="G201" s="5"/>
      <c r="H201" s="5"/>
      <c r="I201" s="5"/>
      <c r="J201" s="5"/>
      <c r="K201" s="5"/>
    </row>
    <row r="202" spans="1:13" ht="210" customHeight="1" x14ac:dyDescent="0.25">
      <c r="A202" s="5" t="s">
        <v>11</v>
      </c>
      <c r="B202" s="5" t="s">
        <v>19</v>
      </c>
      <c r="C202" s="6" t="s">
        <v>254</v>
      </c>
      <c r="D202" s="5" t="s">
        <v>255</v>
      </c>
      <c r="E202" s="5" t="s">
        <v>253</v>
      </c>
      <c r="F202" s="7">
        <v>36668</v>
      </c>
      <c r="G202" s="5">
        <v>4</v>
      </c>
      <c r="H202" s="5" t="s">
        <v>16</v>
      </c>
      <c r="I202" s="5"/>
      <c r="J202" s="5" t="s">
        <v>149</v>
      </c>
      <c r="K202" s="5"/>
    </row>
    <row r="203" spans="1:13" x14ac:dyDescent="0.25">
      <c r="A203" s="5"/>
      <c r="B203" s="5"/>
      <c r="C203" s="6"/>
      <c r="D203" s="5"/>
      <c r="E203" s="5"/>
      <c r="F203" s="7"/>
      <c r="G203" s="5"/>
      <c r="H203" s="5"/>
      <c r="I203" s="5"/>
      <c r="J203" s="5"/>
      <c r="K203" s="5"/>
    </row>
    <row r="204" spans="1:13" ht="195" customHeight="1" x14ac:dyDescent="0.25">
      <c r="A204" s="5" t="s">
        <v>11</v>
      </c>
      <c r="B204" s="5" t="s">
        <v>19</v>
      </c>
      <c r="C204" s="6" t="s">
        <v>256</v>
      </c>
      <c r="D204" s="5" t="s">
        <v>257</v>
      </c>
      <c r="E204" s="5" t="s">
        <v>225</v>
      </c>
      <c r="F204" s="7">
        <v>36540</v>
      </c>
      <c r="G204" s="5">
        <v>0</v>
      </c>
      <c r="H204" s="5" t="s">
        <v>16</v>
      </c>
      <c r="I204" s="5">
        <v>100</v>
      </c>
      <c r="J204" s="5"/>
      <c r="K204" s="5"/>
    </row>
    <row r="205" spans="1:13" x14ac:dyDescent="0.25">
      <c r="A205" s="5"/>
      <c r="B205" s="5"/>
      <c r="C205" s="6"/>
      <c r="D205" s="5"/>
      <c r="E205" s="5"/>
      <c r="F205" s="7"/>
      <c r="G205" s="5"/>
      <c r="H205" s="5"/>
      <c r="I205" s="5"/>
      <c r="J205" s="5"/>
      <c r="K205" s="5"/>
    </row>
    <row r="206" spans="1:13" ht="180" customHeight="1" x14ac:dyDescent="0.25">
      <c r="A206" s="5" t="s">
        <v>11</v>
      </c>
      <c r="B206" s="5" t="s">
        <v>19</v>
      </c>
      <c r="C206" s="6" t="s">
        <v>258</v>
      </c>
      <c r="D206" s="5" t="s">
        <v>259</v>
      </c>
      <c r="E206" s="5" t="s">
        <v>225</v>
      </c>
      <c r="F206" s="7">
        <v>36753</v>
      </c>
      <c r="G206" s="5">
        <v>0</v>
      </c>
      <c r="H206" s="5" t="s">
        <v>16</v>
      </c>
      <c r="I206" s="5">
        <v>100</v>
      </c>
      <c r="J206" s="5"/>
      <c r="K206" s="5"/>
    </row>
    <row r="207" spans="1:13" x14ac:dyDescent="0.25">
      <c r="A207" s="5"/>
      <c r="B207" s="5"/>
      <c r="C207" s="6"/>
      <c r="D207" s="5"/>
      <c r="E207" s="5"/>
      <c r="F207" s="7"/>
      <c r="G207" s="5"/>
      <c r="H207" s="5"/>
      <c r="I207" s="5"/>
      <c r="J207" s="5"/>
      <c r="K207" s="5"/>
    </row>
    <row r="208" spans="1:13" ht="180" customHeight="1" x14ac:dyDescent="0.25">
      <c r="A208" s="5" t="s">
        <v>11</v>
      </c>
      <c r="B208" s="5" t="s">
        <v>19</v>
      </c>
      <c r="C208" s="6" t="s">
        <v>260</v>
      </c>
      <c r="D208" s="5" t="s">
        <v>261</v>
      </c>
      <c r="E208" s="5" t="s">
        <v>225</v>
      </c>
      <c r="F208" s="7">
        <v>36571</v>
      </c>
      <c r="G208" s="5">
        <v>0</v>
      </c>
      <c r="H208" s="5" t="s">
        <v>16</v>
      </c>
      <c r="I208" s="5">
        <v>100</v>
      </c>
      <c r="J208" s="5"/>
      <c r="K208" s="5"/>
      <c r="M208">
        <v>1</v>
      </c>
    </row>
    <row r="209" spans="1:11" x14ac:dyDescent="0.25">
      <c r="A209" s="5"/>
      <c r="B209" s="5"/>
      <c r="C209" s="6"/>
      <c r="D209" s="5"/>
      <c r="E209" s="5"/>
      <c r="F209" s="7"/>
      <c r="G209" s="5"/>
      <c r="H209" s="5"/>
      <c r="I209" s="5"/>
      <c r="J209" s="5"/>
      <c r="K209" s="5"/>
    </row>
    <row r="210" spans="1:11" ht="210" customHeight="1" x14ac:dyDescent="0.25">
      <c r="A210" s="5" t="s">
        <v>11</v>
      </c>
      <c r="B210" s="5" t="s">
        <v>19</v>
      </c>
      <c r="C210" s="6" t="s">
        <v>262</v>
      </c>
      <c r="D210" s="5" t="s">
        <v>263</v>
      </c>
      <c r="E210" s="5" t="s">
        <v>241</v>
      </c>
      <c r="F210" s="7">
        <v>36566</v>
      </c>
      <c r="G210" s="5">
        <v>4</v>
      </c>
      <c r="H210" s="5" t="s">
        <v>16</v>
      </c>
      <c r="I210" s="5"/>
      <c r="J210" s="5"/>
      <c r="K210" s="5"/>
    </row>
    <row r="211" spans="1:11" x14ac:dyDescent="0.25">
      <c r="A211" s="5"/>
      <c r="B211" s="5"/>
      <c r="C211" s="6"/>
      <c r="D211" s="5"/>
      <c r="E211" s="5"/>
      <c r="F211" s="7"/>
      <c r="G211" s="5"/>
      <c r="H211" s="5"/>
      <c r="I211" s="5"/>
      <c r="J211" s="5"/>
      <c r="K211" s="5"/>
    </row>
    <row r="212" spans="1:11" ht="210" customHeight="1" x14ac:dyDescent="0.25">
      <c r="A212" s="5" t="s">
        <v>11</v>
      </c>
      <c r="B212" s="5" t="s">
        <v>19</v>
      </c>
      <c r="C212" s="6" t="s">
        <v>264</v>
      </c>
      <c r="D212" s="5" t="s">
        <v>265</v>
      </c>
      <c r="E212" s="5" t="s">
        <v>266</v>
      </c>
      <c r="F212" s="7">
        <v>36626</v>
      </c>
      <c r="G212" s="5">
        <v>4</v>
      </c>
      <c r="H212" s="5" t="s">
        <v>16</v>
      </c>
      <c r="I212" s="5"/>
      <c r="J212" s="5"/>
      <c r="K212" s="5"/>
    </row>
    <row r="213" spans="1:11" x14ac:dyDescent="0.25">
      <c r="A213" s="5"/>
      <c r="B213" s="5"/>
      <c r="C213" s="6"/>
      <c r="D213" s="5"/>
      <c r="E213" s="5"/>
      <c r="F213" s="7"/>
      <c r="G213" s="5"/>
      <c r="H213" s="5"/>
      <c r="I213" s="5"/>
      <c r="J213" s="5"/>
      <c r="K213" s="5"/>
    </row>
    <row r="214" spans="1:11" ht="165" customHeight="1" x14ac:dyDescent="0.25">
      <c r="A214" s="5" t="s">
        <v>11</v>
      </c>
      <c r="B214" s="5" t="s">
        <v>19</v>
      </c>
      <c r="C214" s="6" t="s">
        <v>267</v>
      </c>
      <c r="D214" s="5" t="s">
        <v>268</v>
      </c>
      <c r="E214" s="5" t="s">
        <v>266</v>
      </c>
      <c r="F214" s="7">
        <v>36626</v>
      </c>
      <c r="G214" s="5">
        <v>0</v>
      </c>
      <c r="H214" s="5" t="s">
        <v>16</v>
      </c>
      <c r="I214" s="5">
        <v>100</v>
      </c>
      <c r="J214" s="5"/>
      <c r="K214" s="5"/>
    </row>
    <row r="215" spans="1:11" x14ac:dyDescent="0.25">
      <c r="A215" s="5"/>
      <c r="B215" s="5"/>
      <c r="C215" s="6"/>
      <c r="D215" s="5"/>
      <c r="E215" s="5"/>
      <c r="F215" s="7"/>
      <c r="G215" s="5"/>
      <c r="H215" s="5"/>
      <c r="I215" s="5"/>
      <c r="J215" s="5"/>
      <c r="K215" s="5"/>
    </row>
    <row r="216" spans="1:11" ht="195" customHeight="1" x14ac:dyDescent="0.25">
      <c r="A216" s="5" t="s">
        <v>11</v>
      </c>
      <c r="B216" s="5" t="s">
        <v>19</v>
      </c>
      <c r="C216" s="6" t="s">
        <v>269</v>
      </c>
      <c r="D216" s="5" t="s">
        <v>270</v>
      </c>
      <c r="E216" s="5" t="s">
        <v>271</v>
      </c>
      <c r="F216" s="7">
        <v>36591</v>
      </c>
      <c r="G216" s="5">
        <v>2</v>
      </c>
      <c r="H216" s="5" t="s">
        <v>16</v>
      </c>
      <c r="I216" s="5">
        <v>100</v>
      </c>
      <c r="J216" s="5"/>
      <c r="K216" s="5"/>
    </row>
    <row r="217" spans="1:11" x14ac:dyDescent="0.25">
      <c r="A217" s="5"/>
      <c r="B217" s="5"/>
      <c r="C217" s="6"/>
      <c r="D217" s="5"/>
      <c r="E217" s="5"/>
      <c r="F217" s="7"/>
      <c r="G217" s="5"/>
      <c r="H217" s="5"/>
      <c r="I217" s="5"/>
      <c r="J217" s="5"/>
      <c r="K217" s="5"/>
    </row>
    <row r="218" spans="1:11" ht="75" customHeight="1" x14ac:dyDescent="0.25">
      <c r="A218" s="5" t="s">
        <v>11</v>
      </c>
      <c r="B218" s="5" t="s">
        <v>12</v>
      </c>
      <c r="C218" s="6" t="s">
        <v>272</v>
      </c>
      <c r="D218" s="5" t="s">
        <v>102</v>
      </c>
      <c r="E218" s="5" t="s">
        <v>266</v>
      </c>
      <c r="F218" s="5" t="s">
        <v>103</v>
      </c>
      <c r="G218" s="5">
        <v>4</v>
      </c>
      <c r="H218" s="5" t="s">
        <v>16</v>
      </c>
      <c r="I218" s="5"/>
      <c r="J218" s="5"/>
      <c r="K218" s="5"/>
    </row>
    <row r="219" spans="1:11" x14ac:dyDescent="0.25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</row>
    <row r="220" spans="1:11" ht="75" customHeight="1" x14ac:dyDescent="0.25">
      <c r="A220" s="5" t="s">
        <v>11</v>
      </c>
      <c r="B220" s="5" t="s">
        <v>12</v>
      </c>
      <c r="C220" s="6" t="s">
        <v>273</v>
      </c>
      <c r="D220" s="5" t="s">
        <v>102</v>
      </c>
      <c r="E220" s="5" t="s">
        <v>225</v>
      </c>
      <c r="F220" s="5" t="s">
        <v>103</v>
      </c>
      <c r="G220" s="5">
        <v>4</v>
      </c>
      <c r="H220" s="5" t="s">
        <v>16</v>
      </c>
      <c r="I220" s="5"/>
      <c r="J220" s="5"/>
      <c r="K220" s="5"/>
    </row>
    <row r="221" spans="1:11" x14ac:dyDescent="0.25">
      <c r="A221" s="5"/>
      <c r="B221" s="5"/>
      <c r="C221" s="6"/>
      <c r="D221" s="5"/>
      <c r="E221" s="5"/>
      <c r="F221" s="5"/>
      <c r="G221" s="5"/>
      <c r="H221" s="5"/>
      <c r="I221" s="5"/>
      <c r="J221" s="5"/>
      <c r="K221" s="5"/>
    </row>
    <row r="222" spans="1:11" ht="195" customHeight="1" x14ac:dyDescent="0.25">
      <c r="A222" s="5" t="s">
        <v>11</v>
      </c>
      <c r="B222" s="5" t="s">
        <v>19</v>
      </c>
      <c r="C222" s="6" t="s">
        <v>274</v>
      </c>
      <c r="D222" s="5" t="s">
        <v>275</v>
      </c>
      <c r="E222" s="5" t="s">
        <v>276</v>
      </c>
      <c r="F222" s="5" t="s">
        <v>277</v>
      </c>
      <c r="G222" s="5">
        <v>4</v>
      </c>
      <c r="H222" s="5" t="s">
        <v>16</v>
      </c>
      <c r="I222" s="5"/>
      <c r="J222" s="5"/>
      <c r="K222" s="5"/>
    </row>
    <row r="223" spans="1:11" x14ac:dyDescent="0.25">
      <c r="A223" s="5"/>
      <c r="B223" s="5"/>
      <c r="C223" s="6"/>
      <c r="D223" s="5"/>
      <c r="E223" s="5"/>
      <c r="F223" s="5"/>
      <c r="G223" s="5"/>
      <c r="H223" s="5"/>
      <c r="I223" s="5"/>
      <c r="J223" s="5"/>
      <c r="K223" s="5"/>
    </row>
    <row r="224" spans="1:11" ht="195" customHeight="1" x14ac:dyDescent="0.25">
      <c r="A224" s="5" t="s">
        <v>11</v>
      </c>
      <c r="B224" s="5" t="s">
        <v>19</v>
      </c>
      <c r="C224" s="6" t="s">
        <v>278</v>
      </c>
      <c r="D224" s="5" t="s">
        <v>279</v>
      </c>
      <c r="E224" s="5" t="s">
        <v>276</v>
      </c>
      <c r="F224" s="7">
        <v>36725</v>
      </c>
      <c r="G224" s="5">
        <v>4</v>
      </c>
      <c r="H224" s="5" t="s">
        <v>16</v>
      </c>
      <c r="I224" s="5"/>
      <c r="J224" s="5"/>
      <c r="K224" s="5"/>
    </row>
    <row r="225" spans="1:11" x14ac:dyDescent="0.25">
      <c r="A225" s="5"/>
      <c r="B225" s="5"/>
      <c r="C225" s="6"/>
      <c r="D225" s="5"/>
      <c r="E225" s="5"/>
      <c r="F225" s="7"/>
      <c r="G225" s="5"/>
      <c r="H225" s="5"/>
      <c r="I225" s="5"/>
      <c r="J225" s="5"/>
      <c r="K225" s="5"/>
    </row>
    <row r="226" spans="1:11" ht="225" customHeight="1" x14ac:dyDescent="0.25">
      <c r="A226" s="5" t="s">
        <v>11</v>
      </c>
      <c r="B226" s="5" t="s">
        <v>19</v>
      </c>
      <c r="C226" s="6" t="s">
        <v>280</v>
      </c>
      <c r="D226" s="5" t="s">
        <v>281</v>
      </c>
      <c r="E226" s="5" t="s">
        <v>276</v>
      </c>
      <c r="F226" s="5" t="s">
        <v>277</v>
      </c>
      <c r="G226" s="5">
        <v>4</v>
      </c>
      <c r="H226" s="5" t="s">
        <v>16</v>
      </c>
      <c r="I226" s="5"/>
      <c r="J226" s="5"/>
      <c r="K226" s="5"/>
    </row>
    <row r="227" spans="1:11" x14ac:dyDescent="0.25">
      <c r="A227" s="5"/>
      <c r="B227" s="5"/>
      <c r="C227" s="6"/>
      <c r="D227" s="5"/>
      <c r="E227" s="5"/>
      <c r="F227" s="5"/>
      <c r="G227" s="5"/>
      <c r="H227" s="5"/>
      <c r="I227" s="5"/>
      <c r="J227" s="5"/>
      <c r="K227" s="5"/>
    </row>
    <row r="228" spans="1:11" ht="225" customHeight="1" x14ac:dyDescent="0.25">
      <c r="A228" s="5" t="s">
        <v>11</v>
      </c>
      <c r="B228" s="5" t="s">
        <v>19</v>
      </c>
      <c r="C228" s="6" t="s">
        <v>282</v>
      </c>
      <c r="D228" s="5" t="s">
        <v>283</v>
      </c>
      <c r="E228" s="5" t="s">
        <v>276</v>
      </c>
      <c r="F228" s="5" t="s">
        <v>284</v>
      </c>
      <c r="G228" s="5">
        <v>4</v>
      </c>
    </row>
    <row r="229" spans="1:11" x14ac:dyDescent="0.25">
      <c r="A229" s="5"/>
      <c r="B229" s="5"/>
      <c r="C229" s="6"/>
      <c r="D229" s="5"/>
      <c r="E229" s="5"/>
      <c r="F229" s="5"/>
      <c r="G229" s="5"/>
    </row>
    <row r="232" spans="1:11" ht="75" x14ac:dyDescent="0.25">
      <c r="A232" s="1" t="s">
        <v>0</v>
      </c>
      <c r="B232" s="1" t="s">
        <v>1</v>
      </c>
      <c r="C232" s="1" t="s">
        <v>2</v>
      </c>
      <c r="D232" s="1" t="s">
        <v>3</v>
      </c>
      <c r="E232" s="1" t="s">
        <v>4</v>
      </c>
      <c r="F232" s="1" t="s">
        <v>5</v>
      </c>
      <c r="G232" s="1" t="s">
        <v>6</v>
      </c>
      <c r="H232" s="1" t="s">
        <v>7</v>
      </c>
      <c r="I232" s="1" t="s">
        <v>8</v>
      </c>
      <c r="J232" s="1" t="s">
        <v>9</v>
      </c>
      <c r="K232" s="1" t="s">
        <v>10</v>
      </c>
    </row>
    <row r="233" spans="1:11" ht="210" customHeight="1" x14ac:dyDescent="0.25">
      <c r="A233" s="5" t="s">
        <v>11</v>
      </c>
      <c r="B233" s="5" t="s">
        <v>19</v>
      </c>
      <c r="C233" s="6" t="s">
        <v>285</v>
      </c>
      <c r="D233" s="5" t="s">
        <v>286</v>
      </c>
      <c r="E233" s="5" t="s">
        <v>287</v>
      </c>
      <c r="F233" s="7">
        <v>36574</v>
      </c>
      <c r="G233" s="5">
        <v>4</v>
      </c>
      <c r="H233" s="5" t="s">
        <v>16</v>
      </c>
      <c r="I233" s="5"/>
      <c r="J233" s="5" t="s">
        <v>30</v>
      </c>
      <c r="K233" s="5"/>
    </row>
    <row r="234" spans="1:11" x14ac:dyDescent="0.25">
      <c r="A234" s="5"/>
      <c r="B234" s="5"/>
      <c r="C234" s="6"/>
      <c r="D234" s="5"/>
      <c r="E234" s="5"/>
      <c r="F234" s="7"/>
      <c r="G234" s="5"/>
      <c r="H234" s="5"/>
      <c r="I234" s="5"/>
      <c r="J234" s="5"/>
      <c r="K234" s="5"/>
    </row>
    <row r="235" spans="1:11" ht="210" customHeight="1" x14ac:dyDescent="0.25">
      <c r="A235" s="5" t="s">
        <v>11</v>
      </c>
      <c r="B235" s="5" t="s">
        <v>19</v>
      </c>
      <c r="C235" s="6" t="s">
        <v>288</v>
      </c>
      <c r="D235" s="5" t="s">
        <v>289</v>
      </c>
      <c r="E235" s="5" t="s">
        <v>290</v>
      </c>
      <c r="F235" s="7">
        <v>36697</v>
      </c>
      <c r="G235" s="5">
        <v>4</v>
      </c>
      <c r="H235" s="5" t="s">
        <v>16</v>
      </c>
      <c r="I235" s="5">
        <v>100</v>
      </c>
      <c r="J235" s="5"/>
      <c r="K235" s="5"/>
    </row>
    <row r="236" spans="1:11" x14ac:dyDescent="0.25">
      <c r="A236" s="5"/>
      <c r="B236" s="5"/>
      <c r="C236" s="6"/>
      <c r="D236" s="5"/>
      <c r="E236" s="5"/>
      <c r="F236" s="7"/>
      <c r="G236" s="5"/>
      <c r="H236" s="5"/>
      <c r="I236" s="5"/>
      <c r="J236" s="5"/>
      <c r="K236" s="5"/>
    </row>
    <row r="237" spans="1:11" ht="210" customHeight="1" x14ac:dyDescent="0.25">
      <c r="A237" s="5" t="s">
        <v>11</v>
      </c>
      <c r="B237" s="5" t="s">
        <v>12</v>
      </c>
      <c r="C237" s="6" t="s">
        <v>291</v>
      </c>
      <c r="D237" s="5" t="s">
        <v>292</v>
      </c>
      <c r="E237" s="5" t="s">
        <v>293</v>
      </c>
      <c r="F237" s="5" t="s">
        <v>294</v>
      </c>
      <c r="G237" s="5">
        <v>4</v>
      </c>
      <c r="H237" s="5" t="s">
        <v>16</v>
      </c>
      <c r="I237" s="5">
        <v>100</v>
      </c>
      <c r="J237" s="5"/>
      <c r="K237" s="5"/>
    </row>
    <row r="238" spans="1:11" x14ac:dyDescent="0.25">
      <c r="A238" s="5"/>
      <c r="B238" s="5"/>
      <c r="C238" s="6"/>
      <c r="D238" s="5"/>
      <c r="E238" s="5"/>
      <c r="F238" s="5"/>
      <c r="G238" s="5"/>
      <c r="H238" s="5"/>
      <c r="I238" s="5"/>
      <c r="J238" s="5"/>
      <c r="K238" s="5"/>
    </row>
    <row r="239" spans="1:11" ht="195" customHeight="1" x14ac:dyDescent="0.25">
      <c r="A239" s="5" t="s">
        <v>11</v>
      </c>
      <c r="B239" s="5" t="s">
        <v>19</v>
      </c>
      <c r="C239" s="6" t="s">
        <v>295</v>
      </c>
      <c r="D239" s="5" t="s">
        <v>296</v>
      </c>
      <c r="E239" s="5" t="s">
        <v>293</v>
      </c>
      <c r="F239" s="7">
        <v>36545</v>
      </c>
      <c r="G239" s="5">
        <v>4</v>
      </c>
      <c r="H239" s="5" t="s">
        <v>16</v>
      </c>
      <c r="I239" s="5"/>
      <c r="J239" s="5"/>
      <c r="K239" s="5" t="s">
        <v>297</v>
      </c>
    </row>
    <row r="240" spans="1:11" x14ac:dyDescent="0.25">
      <c r="A240" s="5"/>
      <c r="B240" s="5"/>
      <c r="C240" s="6"/>
      <c r="D240" s="5"/>
      <c r="E240" s="5"/>
      <c r="F240" s="7"/>
      <c r="G240" s="5"/>
      <c r="H240" s="5"/>
      <c r="I240" s="5"/>
      <c r="J240" s="5"/>
      <c r="K240" s="5"/>
    </row>
    <row r="241" spans="1:11" ht="210" customHeight="1" x14ac:dyDescent="0.25">
      <c r="A241" s="5" t="s">
        <v>11</v>
      </c>
      <c r="B241" s="5" t="s">
        <v>19</v>
      </c>
      <c r="C241" s="6" t="s">
        <v>298</v>
      </c>
      <c r="D241" s="5" t="s">
        <v>299</v>
      </c>
      <c r="E241" s="5" t="s">
        <v>290</v>
      </c>
      <c r="F241" s="7">
        <v>36636</v>
      </c>
      <c r="G241" s="5">
        <v>4</v>
      </c>
      <c r="H241" s="5" t="s">
        <v>16</v>
      </c>
      <c r="I241" s="5"/>
      <c r="J241" s="5" t="s">
        <v>149</v>
      </c>
      <c r="K241" s="5"/>
    </row>
    <row r="242" spans="1:11" x14ac:dyDescent="0.25">
      <c r="A242" s="5"/>
      <c r="B242" s="5"/>
      <c r="C242" s="6"/>
      <c r="D242" s="5"/>
      <c r="E242" s="5"/>
      <c r="F242" s="7"/>
      <c r="G242" s="5"/>
      <c r="H242" s="5"/>
      <c r="I242" s="5"/>
      <c r="J242" s="5"/>
      <c r="K242" s="5"/>
    </row>
    <row r="243" spans="1:11" ht="210" customHeight="1" x14ac:dyDescent="0.25">
      <c r="A243" s="5" t="s">
        <v>11</v>
      </c>
      <c r="B243" s="5" t="s">
        <v>19</v>
      </c>
      <c r="C243" s="6" t="s">
        <v>300</v>
      </c>
      <c r="D243" s="5" t="s">
        <v>301</v>
      </c>
      <c r="E243" s="5" t="s">
        <v>287</v>
      </c>
      <c r="F243" s="7">
        <v>36850</v>
      </c>
      <c r="G243" s="5">
        <v>4</v>
      </c>
      <c r="H243" s="5" t="s">
        <v>16</v>
      </c>
      <c r="I243" s="5"/>
      <c r="J243" s="5" t="s">
        <v>302</v>
      </c>
      <c r="K243" s="5"/>
    </row>
    <row r="244" spans="1:11" x14ac:dyDescent="0.25">
      <c r="A244" s="5"/>
      <c r="B244" s="5"/>
      <c r="C244" s="6"/>
      <c r="D244" s="5"/>
      <c r="E244" s="5"/>
      <c r="F244" s="7"/>
      <c r="G244" s="5"/>
      <c r="H244" s="5"/>
      <c r="I244" s="5"/>
      <c r="J244" s="5"/>
      <c r="K244" s="5"/>
    </row>
    <row r="245" spans="1:11" ht="195" customHeight="1" x14ac:dyDescent="0.25">
      <c r="A245" s="5" t="s">
        <v>11</v>
      </c>
      <c r="B245" s="5" t="s">
        <v>19</v>
      </c>
      <c r="C245" s="6" t="s">
        <v>303</v>
      </c>
      <c r="D245" s="5" t="s">
        <v>304</v>
      </c>
      <c r="E245" s="5" t="s">
        <v>305</v>
      </c>
      <c r="F245" s="7">
        <v>36543</v>
      </c>
      <c r="G245" s="5">
        <v>4</v>
      </c>
      <c r="H245" s="5" t="s">
        <v>16</v>
      </c>
      <c r="I245" s="5">
        <v>100</v>
      </c>
      <c r="J245" s="5"/>
      <c r="K245" s="5" t="s">
        <v>59</v>
      </c>
    </row>
    <row r="246" spans="1:11" x14ac:dyDescent="0.25">
      <c r="A246" s="5"/>
      <c r="B246" s="5"/>
      <c r="C246" s="6"/>
      <c r="D246" s="5"/>
      <c r="E246" s="5"/>
      <c r="F246" s="7"/>
      <c r="G246" s="5"/>
      <c r="H246" s="5"/>
      <c r="I246" s="5"/>
      <c r="J246" s="5"/>
      <c r="K246" s="5"/>
    </row>
    <row r="247" spans="1:11" ht="210" customHeight="1" x14ac:dyDescent="0.25">
      <c r="A247" s="5" t="s">
        <v>11</v>
      </c>
      <c r="B247" s="5" t="s">
        <v>12</v>
      </c>
      <c r="C247" s="6" t="s">
        <v>306</v>
      </c>
      <c r="D247" s="5" t="s">
        <v>307</v>
      </c>
      <c r="E247" s="5" t="s">
        <v>305</v>
      </c>
      <c r="F247" s="5" t="e">
        <f>-2 / 18 / 0</f>
        <v>#DIV/0!</v>
      </c>
      <c r="G247" s="5">
        <v>4</v>
      </c>
      <c r="H247" s="5" t="s">
        <v>16</v>
      </c>
      <c r="I247" s="5"/>
      <c r="J247" s="5" t="s">
        <v>30</v>
      </c>
      <c r="K247" s="5"/>
    </row>
    <row r="248" spans="1:11" x14ac:dyDescent="0.25">
      <c r="A248" s="5"/>
      <c r="B248" s="5"/>
      <c r="C248" s="6"/>
      <c r="D248" s="5"/>
      <c r="E248" s="5"/>
      <c r="F248" s="5"/>
      <c r="G248" s="5"/>
      <c r="H248" s="5"/>
      <c r="I248" s="5"/>
      <c r="J248" s="5"/>
      <c r="K248" s="5"/>
    </row>
    <row r="249" spans="1:11" ht="210" customHeight="1" x14ac:dyDescent="0.25">
      <c r="A249" s="5" t="s">
        <v>11</v>
      </c>
      <c r="B249" s="5" t="s">
        <v>19</v>
      </c>
      <c r="C249" s="6" t="s">
        <v>308</v>
      </c>
      <c r="D249" s="5" t="s">
        <v>309</v>
      </c>
      <c r="E249" s="5" t="s">
        <v>310</v>
      </c>
      <c r="F249" s="7">
        <v>36661</v>
      </c>
      <c r="G249" s="5">
        <v>4</v>
      </c>
      <c r="H249" s="5" t="s">
        <v>16</v>
      </c>
      <c r="I249" s="5">
        <v>100</v>
      </c>
      <c r="J249" s="5"/>
      <c r="K249" s="5"/>
    </row>
    <row r="250" spans="1:11" x14ac:dyDescent="0.25">
      <c r="A250" s="5"/>
      <c r="B250" s="5"/>
      <c r="C250" s="6"/>
      <c r="D250" s="5"/>
      <c r="E250" s="5"/>
      <c r="F250" s="7"/>
      <c r="G250" s="5"/>
      <c r="H250" s="5"/>
      <c r="I250" s="5"/>
      <c r="J250" s="5"/>
      <c r="K250" s="5"/>
    </row>
    <row r="251" spans="1:11" ht="195" customHeight="1" x14ac:dyDescent="0.25">
      <c r="A251" s="5" t="s">
        <v>11</v>
      </c>
      <c r="B251" s="5" t="s">
        <v>19</v>
      </c>
      <c r="C251" s="6" t="s">
        <v>311</v>
      </c>
      <c r="D251" s="5" t="s">
        <v>312</v>
      </c>
      <c r="E251" s="5" t="s">
        <v>313</v>
      </c>
      <c r="F251" s="7">
        <v>36722</v>
      </c>
      <c r="G251" s="5">
        <v>4</v>
      </c>
      <c r="H251" s="5" t="s">
        <v>16</v>
      </c>
      <c r="I251" s="5">
        <v>100</v>
      </c>
      <c r="J251" s="5"/>
      <c r="K251" s="5"/>
    </row>
    <row r="252" spans="1:11" x14ac:dyDescent="0.25">
      <c r="A252" s="5"/>
      <c r="B252" s="5"/>
      <c r="C252" s="6"/>
      <c r="D252" s="5"/>
      <c r="E252" s="5"/>
      <c r="F252" s="7"/>
      <c r="G252" s="5"/>
      <c r="H252" s="5"/>
      <c r="I252" s="5"/>
      <c r="J252" s="5"/>
      <c r="K252" s="5"/>
    </row>
    <row r="253" spans="1:11" ht="195" customHeight="1" x14ac:dyDescent="0.25">
      <c r="A253" s="5" t="s">
        <v>11</v>
      </c>
      <c r="B253" s="5" t="s">
        <v>12</v>
      </c>
      <c r="C253" s="6" t="s">
        <v>314</v>
      </c>
      <c r="D253" s="5" t="s">
        <v>315</v>
      </c>
      <c r="E253" s="5" t="s">
        <v>287</v>
      </c>
      <c r="F253" s="5" t="s">
        <v>316</v>
      </c>
      <c r="G253" s="5">
        <v>4</v>
      </c>
      <c r="H253" s="5" t="s">
        <v>16</v>
      </c>
      <c r="I253" s="5"/>
      <c r="J253" s="5"/>
      <c r="K253" s="5"/>
    </row>
    <row r="254" spans="1:11" x14ac:dyDescent="0.25">
      <c r="A254" s="5"/>
      <c r="B254" s="5"/>
      <c r="C254" s="6"/>
      <c r="D254" s="5"/>
      <c r="E254" s="5"/>
      <c r="F254" s="5"/>
      <c r="G254" s="5"/>
      <c r="H254" s="5"/>
      <c r="I254" s="5"/>
      <c r="J254" s="5"/>
      <c r="K254" s="5"/>
    </row>
    <row r="255" spans="1:11" ht="195" customHeight="1" x14ac:dyDescent="0.25">
      <c r="A255" s="5" t="s">
        <v>11</v>
      </c>
      <c r="B255" s="5" t="s">
        <v>19</v>
      </c>
      <c r="C255" s="6" t="s">
        <v>317</v>
      </c>
      <c r="D255" s="5" t="s">
        <v>318</v>
      </c>
      <c r="E255" s="5" t="s">
        <v>319</v>
      </c>
      <c r="F255" s="7">
        <v>36550</v>
      </c>
      <c r="G255" s="5">
        <v>4</v>
      </c>
      <c r="H255" s="5" t="s">
        <v>16</v>
      </c>
      <c r="I255" s="5"/>
      <c r="J255" s="5" t="s">
        <v>320</v>
      </c>
      <c r="K255" s="5" t="s">
        <v>321</v>
      </c>
    </row>
    <row r="256" spans="1:11" x14ac:dyDescent="0.25">
      <c r="A256" s="5"/>
      <c r="B256" s="5"/>
      <c r="C256" s="6"/>
      <c r="D256" s="5"/>
      <c r="E256" s="5"/>
      <c r="F256" s="7"/>
      <c r="G256" s="5"/>
      <c r="H256" s="5"/>
      <c r="I256" s="5"/>
      <c r="J256" s="5"/>
      <c r="K256" s="5"/>
    </row>
    <row r="257" spans="1:11" ht="195" customHeight="1" x14ac:dyDescent="0.25">
      <c r="A257" s="5" t="s">
        <v>11</v>
      </c>
      <c r="B257" s="5" t="s">
        <v>12</v>
      </c>
      <c r="C257" s="6" t="s">
        <v>322</v>
      </c>
      <c r="D257" s="5" t="s">
        <v>323</v>
      </c>
      <c r="E257" s="5" t="s">
        <v>324</v>
      </c>
      <c r="F257" s="5" t="s">
        <v>325</v>
      </c>
      <c r="G257" s="5">
        <v>4</v>
      </c>
      <c r="H257" s="5" t="s">
        <v>16</v>
      </c>
      <c r="I257" s="5"/>
      <c r="J257" s="5"/>
      <c r="K257" s="5" t="s">
        <v>59</v>
      </c>
    </row>
    <row r="258" spans="1:11" x14ac:dyDescent="0.25">
      <c r="A258" s="5"/>
      <c r="B258" s="5"/>
      <c r="C258" s="6"/>
      <c r="D258" s="5"/>
      <c r="E258" s="5"/>
      <c r="F258" s="5"/>
      <c r="G258" s="5"/>
      <c r="H258" s="5"/>
      <c r="I258" s="5"/>
      <c r="J258" s="5"/>
      <c r="K258" s="5"/>
    </row>
    <row r="259" spans="1:11" ht="195" customHeight="1" x14ac:dyDescent="0.25">
      <c r="A259" s="5" t="s">
        <v>11</v>
      </c>
      <c r="B259" s="5" t="s">
        <v>19</v>
      </c>
      <c r="C259" s="6" t="s">
        <v>326</v>
      </c>
      <c r="D259" s="5" t="s">
        <v>327</v>
      </c>
      <c r="E259" s="5" t="s">
        <v>328</v>
      </c>
      <c r="F259" s="7">
        <v>36581</v>
      </c>
      <c r="G259" s="5">
        <v>4</v>
      </c>
      <c r="H259" s="5" t="s">
        <v>16</v>
      </c>
      <c r="I259" s="5"/>
      <c r="J259" s="5"/>
      <c r="K259" s="5" t="s">
        <v>59</v>
      </c>
    </row>
    <row r="260" spans="1:11" x14ac:dyDescent="0.25">
      <c r="A260" s="5"/>
      <c r="B260" s="5"/>
      <c r="C260" s="6"/>
      <c r="D260" s="5"/>
      <c r="E260" s="5"/>
      <c r="F260" s="7"/>
      <c r="G260" s="5"/>
      <c r="H260" s="5"/>
      <c r="I260" s="5"/>
      <c r="J260" s="5"/>
      <c r="K260" s="5"/>
    </row>
    <row r="261" spans="1:11" ht="195" customHeight="1" x14ac:dyDescent="0.25">
      <c r="A261" s="5" t="s">
        <v>11</v>
      </c>
      <c r="B261" s="5" t="s">
        <v>12</v>
      </c>
      <c r="C261" s="6" t="s">
        <v>329</v>
      </c>
      <c r="D261" s="5" t="s">
        <v>330</v>
      </c>
      <c r="E261" s="5" t="s">
        <v>331</v>
      </c>
      <c r="F261" s="5" t="s">
        <v>242</v>
      </c>
      <c r="G261" s="5">
        <v>4</v>
      </c>
      <c r="H261" s="5" t="s">
        <v>16</v>
      </c>
      <c r="I261" s="5"/>
      <c r="J261" s="5" t="s">
        <v>100</v>
      </c>
      <c r="K261" s="5"/>
    </row>
    <row r="262" spans="1:11" x14ac:dyDescent="0.25">
      <c r="A262" s="5"/>
      <c r="B262" s="5"/>
      <c r="C262" s="6"/>
      <c r="D262" s="5"/>
      <c r="E262" s="5"/>
      <c r="F262" s="5"/>
      <c r="G262" s="5"/>
      <c r="H262" s="5"/>
      <c r="I262" s="5"/>
      <c r="J262" s="5"/>
      <c r="K262" s="5"/>
    </row>
    <row r="263" spans="1:11" ht="195" customHeight="1" x14ac:dyDescent="0.25">
      <c r="A263" s="5" t="s">
        <v>11</v>
      </c>
      <c r="B263" s="5" t="s">
        <v>12</v>
      </c>
      <c r="C263" s="6" t="s">
        <v>332</v>
      </c>
      <c r="D263" s="5" t="s">
        <v>333</v>
      </c>
      <c r="E263" s="5" t="s">
        <v>331</v>
      </c>
      <c r="F263" s="5" t="e">
        <f>-1 / 18 / 0</f>
        <v>#DIV/0!</v>
      </c>
      <c r="G263" s="5">
        <v>4</v>
      </c>
      <c r="H263" s="5" t="s">
        <v>16</v>
      </c>
      <c r="I263" s="5"/>
      <c r="J263" s="5" t="s">
        <v>100</v>
      </c>
      <c r="K263" s="5"/>
    </row>
    <row r="264" spans="1:11" x14ac:dyDescent="0.25">
      <c r="A264" s="5"/>
      <c r="B264" s="5"/>
      <c r="C264" s="6"/>
      <c r="D264" s="5"/>
      <c r="E264" s="5"/>
      <c r="F264" s="5"/>
      <c r="G264" s="5"/>
      <c r="H264" s="5"/>
      <c r="I264" s="5"/>
      <c r="J264" s="5"/>
      <c r="K264" s="5"/>
    </row>
    <row r="265" spans="1:11" ht="195" customHeight="1" x14ac:dyDescent="0.25">
      <c r="A265" s="5" t="s">
        <v>11</v>
      </c>
      <c r="B265" s="5" t="s">
        <v>12</v>
      </c>
      <c r="C265" s="6" t="s">
        <v>334</v>
      </c>
      <c r="D265" s="5" t="s">
        <v>335</v>
      </c>
      <c r="E265" s="5" t="s">
        <v>336</v>
      </c>
      <c r="F265" s="5" t="s">
        <v>46</v>
      </c>
      <c r="G265" s="5">
        <v>4</v>
      </c>
      <c r="H265" s="5" t="s">
        <v>16</v>
      </c>
      <c r="I265" s="5"/>
      <c r="J265" s="5" t="s">
        <v>100</v>
      </c>
      <c r="K265" s="5" t="s">
        <v>59</v>
      </c>
    </row>
    <row r="266" spans="1:11" x14ac:dyDescent="0.25">
      <c r="A266" s="5"/>
      <c r="B266" s="5"/>
      <c r="C266" s="6"/>
      <c r="D266" s="5"/>
      <c r="E266" s="5"/>
      <c r="F266" s="5"/>
      <c r="G266" s="5"/>
      <c r="H266" s="5"/>
      <c r="I266" s="5"/>
      <c r="J266" s="5"/>
      <c r="K266" s="5"/>
    </row>
    <row r="267" spans="1:11" ht="180" customHeight="1" x14ac:dyDescent="0.25">
      <c r="A267" s="5" t="s">
        <v>11</v>
      </c>
      <c r="B267" s="5" t="s">
        <v>12</v>
      </c>
      <c r="C267" s="6" t="s">
        <v>337</v>
      </c>
      <c r="D267" s="5" t="s">
        <v>338</v>
      </c>
      <c r="E267" s="5" t="s">
        <v>328</v>
      </c>
      <c r="F267" s="5" t="s">
        <v>242</v>
      </c>
      <c r="G267" s="5">
        <v>4</v>
      </c>
      <c r="H267" s="5" t="s">
        <v>16</v>
      </c>
      <c r="I267" s="5"/>
      <c r="J267" s="5" t="s">
        <v>339</v>
      </c>
      <c r="K267" s="5" t="s">
        <v>59</v>
      </c>
    </row>
    <row r="268" spans="1:11" x14ac:dyDescent="0.25">
      <c r="A268" s="5"/>
      <c r="B268" s="5"/>
      <c r="C268" s="6"/>
      <c r="D268" s="5"/>
      <c r="E268" s="5"/>
      <c r="F268" s="5"/>
      <c r="G268" s="5"/>
      <c r="H268" s="5"/>
      <c r="I268" s="5"/>
      <c r="J268" s="5"/>
      <c r="K268" s="5"/>
    </row>
    <row r="269" spans="1:11" ht="195" customHeight="1" x14ac:dyDescent="0.25">
      <c r="A269" s="5" t="s">
        <v>11</v>
      </c>
      <c r="B269" s="5" t="s">
        <v>19</v>
      </c>
      <c r="C269" s="6" t="s">
        <v>340</v>
      </c>
      <c r="D269" s="5" t="s">
        <v>341</v>
      </c>
      <c r="E269" s="5" t="s">
        <v>319</v>
      </c>
      <c r="F269" s="7">
        <v>36570</v>
      </c>
      <c r="G269" s="5">
        <v>4</v>
      </c>
      <c r="H269" s="5" t="s">
        <v>16</v>
      </c>
      <c r="I269" s="5"/>
      <c r="J269" s="5"/>
      <c r="K269" s="5"/>
    </row>
    <row r="270" spans="1:11" x14ac:dyDescent="0.25">
      <c r="A270" s="5"/>
      <c r="B270" s="5"/>
      <c r="C270" s="6"/>
      <c r="D270" s="5"/>
      <c r="E270" s="5"/>
      <c r="F270" s="7"/>
      <c r="G270" s="5"/>
      <c r="H270" s="5"/>
      <c r="I270" s="5"/>
      <c r="J270" s="5"/>
      <c r="K270" s="5"/>
    </row>
    <row r="271" spans="1:11" ht="195" customHeight="1" x14ac:dyDescent="0.25">
      <c r="A271" s="5" t="s">
        <v>11</v>
      </c>
      <c r="B271" s="5" t="s">
        <v>12</v>
      </c>
      <c r="C271" s="6" t="s">
        <v>342</v>
      </c>
      <c r="D271" s="5" t="s">
        <v>343</v>
      </c>
      <c r="E271" s="5" t="s">
        <v>336</v>
      </c>
      <c r="F271" s="5" t="e">
        <f>-1 / 12 / 0</f>
        <v>#DIV/0!</v>
      </c>
      <c r="G271" s="5">
        <v>4</v>
      </c>
      <c r="H271" s="5" t="s">
        <v>16</v>
      </c>
      <c r="I271" s="5"/>
      <c r="J271" s="5" t="s">
        <v>320</v>
      </c>
      <c r="K271" s="5"/>
    </row>
    <row r="272" spans="1:11" x14ac:dyDescent="0.25">
      <c r="A272" s="5"/>
      <c r="B272" s="5"/>
      <c r="C272" s="6"/>
      <c r="D272" s="5"/>
      <c r="E272" s="5"/>
      <c r="F272" s="5"/>
      <c r="G272" s="5"/>
      <c r="H272" s="5"/>
      <c r="I272" s="5"/>
      <c r="J272" s="5"/>
      <c r="K272" s="5"/>
    </row>
    <row r="273" spans="1:11" ht="180" customHeight="1" x14ac:dyDescent="0.25">
      <c r="A273" s="5" t="s">
        <v>11</v>
      </c>
      <c r="B273" s="5" t="s">
        <v>19</v>
      </c>
      <c r="C273" s="6" t="s">
        <v>344</v>
      </c>
      <c r="D273" s="5" t="s">
        <v>345</v>
      </c>
      <c r="E273" s="5" t="s">
        <v>328</v>
      </c>
      <c r="F273" s="7">
        <v>36721</v>
      </c>
      <c r="G273" s="5">
        <v>4</v>
      </c>
      <c r="H273" s="5" t="s">
        <v>16</v>
      </c>
      <c r="I273" s="5"/>
      <c r="J273" s="5" t="s">
        <v>30</v>
      </c>
      <c r="K273" s="5"/>
    </row>
    <row r="274" spans="1:11" x14ac:dyDescent="0.25">
      <c r="A274" s="5"/>
      <c r="B274" s="5"/>
      <c r="C274" s="6"/>
      <c r="D274" s="5"/>
      <c r="E274" s="5"/>
      <c r="F274" s="7"/>
      <c r="G274" s="5"/>
      <c r="H274" s="5"/>
      <c r="I274" s="5"/>
      <c r="J274" s="5"/>
      <c r="K274" s="5"/>
    </row>
    <row r="275" spans="1:11" ht="165" customHeight="1" x14ac:dyDescent="0.25">
      <c r="A275" s="5" t="s">
        <v>11</v>
      </c>
      <c r="B275" s="5" t="s">
        <v>19</v>
      </c>
      <c r="C275" s="6" t="s">
        <v>346</v>
      </c>
      <c r="D275" s="5" t="s">
        <v>347</v>
      </c>
      <c r="E275" s="5" t="s">
        <v>324</v>
      </c>
      <c r="F275" s="7">
        <v>36658</v>
      </c>
      <c r="G275" s="5">
        <v>4</v>
      </c>
      <c r="H275" s="5" t="s">
        <v>16</v>
      </c>
      <c r="I275" s="5"/>
      <c r="J275" s="5"/>
      <c r="K275" s="5"/>
    </row>
    <row r="276" spans="1:11" x14ac:dyDescent="0.25">
      <c r="A276" s="5"/>
      <c r="B276" s="5"/>
      <c r="C276" s="6"/>
      <c r="D276" s="5"/>
      <c r="E276" s="5"/>
      <c r="F276" s="7"/>
      <c r="G276" s="5"/>
      <c r="H276" s="5"/>
      <c r="I276" s="5"/>
      <c r="J276" s="5"/>
      <c r="K276" s="5"/>
    </row>
    <row r="277" spans="1:11" ht="195" customHeight="1" x14ac:dyDescent="0.25">
      <c r="A277" s="5" t="s">
        <v>11</v>
      </c>
      <c r="B277" s="5" t="s">
        <v>12</v>
      </c>
      <c r="C277" s="6" t="s">
        <v>348</v>
      </c>
      <c r="D277" s="5" t="s">
        <v>349</v>
      </c>
      <c r="E277" s="5" t="s">
        <v>350</v>
      </c>
      <c r="F277" s="5" t="e">
        <f>-4 / 20 / 0</f>
        <v>#DIV/0!</v>
      </c>
      <c r="G277" s="5">
        <v>4</v>
      </c>
      <c r="H277" s="5" t="s">
        <v>16</v>
      </c>
      <c r="I277" s="5"/>
      <c r="J277" s="5" t="s">
        <v>100</v>
      </c>
      <c r="K277" s="5" t="s">
        <v>297</v>
      </c>
    </row>
    <row r="278" spans="1:11" x14ac:dyDescent="0.25">
      <c r="A278" s="5"/>
      <c r="B278" s="5"/>
      <c r="C278" s="6"/>
      <c r="D278" s="5"/>
      <c r="E278" s="5"/>
      <c r="F278" s="5"/>
      <c r="G278" s="5"/>
      <c r="H278" s="5"/>
      <c r="I278" s="5"/>
      <c r="J278" s="5"/>
      <c r="K278" s="5"/>
    </row>
    <row r="279" spans="1:11" ht="195" customHeight="1" x14ac:dyDescent="0.25">
      <c r="A279" s="5" t="s">
        <v>11</v>
      </c>
      <c r="B279" s="5" t="s">
        <v>19</v>
      </c>
      <c r="C279" s="6" t="s">
        <v>351</v>
      </c>
      <c r="D279" s="5" t="s">
        <v>352</v>
      </c>
      <c r="E279" s="5" t="s">
        <v>353</v>
      </c>
      <c r="F279" s="7">
        <v>36697</v>
      </c>
      <c r="G279" s="5">
        <v>4</v>
      </c>
      <c r="H279" s="5" t="s">
        <v>16</v>
      </c>
      <c r="I279" s="5"/>
      <c r="J279" s="5" t="s">
        <v>100</v>
      </c>
      <c r="K279" s="5" t="s">
        <v>297</v>
      </c>
    </row>
    <row r="280" spans="1:11" x14ac:dyDescent="0.25">
      <c r="A280" s="5"/>
      <c r="B280" s="5"/>
      <c r="C280" s="6"/>
      <c r="D280" s="5"/>
      <c r="E280" s="5"/>
      <c r="F280" s="7"/>
      <c r="G280" s="5"/>
      <c r="H280" s="5"/>
      <c r="I280" s="5"/>
      <c r="J280" s="5"/>
      <c r="K280" s="5"/>
    </row>
    <row r="281" spans="1:11" ht="195" customHeight="1" x14ac:dyDescent="0.25">
      <c r="A281" s="5" t="s">
        <v>11</v>
      </c>
      <c r="B281" s="5" t="s">
        <v>12</v>
      </c>
      <c r="C281" s="6" t="s">
        <v>354</v>
      </c>
      <c r="D281" s="5" t="s">
        <v>355</v>
      </c>
      <c r="E281" s="5" t="s">
        <v>356</v>
      </c>
      <c r="F281" s="5" t="e">
        <f>-2 / 20 / 0</f>
        <v>#DIV/0!</v>
      </c>
      <c r="G281" s="5">
        <v>4</v>
      </c>
      <c r="H281" s="5" t="s">
        <v>16</v>
      </c>
      <c r="I281" s="5"/>
      <c r="J281" s="5" t="s">
        <v>100</v>
      </c>
      <c r="K281" s="5" t="s">
        <v>297</v>
      </c>
    </row>
    <row r="282" spans="1:11" x14ac:dyDescent="0.25">
      <c r="A282" s="5"/>
      <c r="B282" s="5"/>
      <c r="C282" s="6"/>
      <c r="D282" s="5"/>
      <c r="E282" s="5"/>
      <c r="F282" s="5"/>
      <c r="G282" s="5"/>
      <c r="H282" s="5"/>
      <c r="I282" s="5"/>
      <c r="J282" s="5"/>
      <c r="K282" s="5"/>
    </row>
    <row r="283" spans="1:11" ht="195" customHeight="1" x14ac:dyDescent="0.25">
      <c r="A283" s="5" t="s">
        <v>11</v>
      </c>
      <c r="B283" s="5" t="s">
        <v>19</v>
      </c>
      <c r="C283" s="6" t="s">
        <v>357</v>
      </c>
      <c r="D283" s="5" t="s">
        <v>358</v>
      </c>
      <c r="E283" s="5" t="s">
        <v>353</v>
      </c>
      <c r="F283" s="7">
        <v>36576</v>
      </c>
      <c r="G283" s="5">
        <v>4</v>
      </c>
      <c r="H283" s="5" t="s">
        <v>16</v>
      </c>
      <c r="I283" s="5"/>
      <c r="J283" s="5" t="s">
        <v>100</v>
      </c>
      <c r="K283" s="5" t="s">
        <v>297</v>
      </c>
    </row>
    <row r="284" spans="1:11" x14ac:dyDescent="0.25">
      <c r="A284" s="5"/>
      <c r="B284" s="5"/>
      <c r="C284" s="6"/>
      <c r="D284" s="5"/>
      <c r="E284" s="5"/>
      <c r="F284" s="7"/>
      <c r="G284" s="5"/>
      <c r="H284" s="5"/>
      <c r="I284" s="5"/>
      <c r="J284" s="5"/>
      <c r="K284" s="5"/>
    </row>
    <row r="285" spans="1:11" ht="195" customHeight="1" x14ac:dyDescent="0.25">
      <c r="A285" s="5" t="s">
        <v>11</v>
      </c>
      <c r="B285" s="5" t="s">
        <v>12</v>
      </c>
      <c r="C285" s="6" t="s">
        <v>359</v>
      </c>
      <c r="D285" s="5" t="s">
        <v>360</v>
      </c>
      <c r="E285" s="5" t="s">
        <v>356</v>
      </c>
      <c r="F285" s="5" t="e">
        <f>-1 / 20 / 0</f>
        <v>#DIV/0!</v>
      </c>
      <c r="G285" s="5">
        <v>4</v>
      </c>
      <c r="H285" s="5" t="s">
        <v>16</v>
      </c>
      <c r="I285" s="5"/>
      <c r="J285" s="5" t="s">
        <v>100</v>
      </c>
      <c r="K285" s="5" t="s">
        <v>297</v>
      </c>
    </row>
    <row r="286" spans="1:11" x14ac:dyDescent="0.25">
      <c r="A286" s="5"/>
      <c r="B286" s="5"/>
      <c r="C286" s="6"/>
      <c r="D286" s="5"/>
      <c r="E286" s="5"/>
      <c r="F286" s="5"/>
      <c r="G286" s="5"/>
      <c r="H286" s="5"/>
      <c r="I286" s="5"/>
      <c r="J286" s="5"/>
      <c r="K286" s="5"/>
    </row>
    <row r="287" spans="1:11" ht="195" customHeight="1" x14ac:dyDescent="0.25">
      <c r="A287" s="5" t="s">
        <v>11</v>
      </c>
      <c r="B287" s="5" t="s">
        <v>12</v>
      </c>
      <c r="C287" s="6" t="s">
        <v>361</v>
      </c>
      <c r="D287" s="5" t="s">
        <v>362</v>
      </c>
      <c r="E287" s="5" t="s">
        <v>363</v>
      </c>
      <c r="F287" s="5" t="e">
        <f>-1 / 25 / 0</f>
        <v>#DIV/0!</v>
      </c>
      <c r="G287" s="5">
        <v>4</v>
      </c>
      <c r="H287" s="5" t="s">
        <v>16</v>
      </c>
      <c r="I287" s="5"/>
      <c r="J287" s="5"/>
      <c r="K287" s="5" t="s">
        <v>297</v>
      </c>
    </row>
    <row r="288" spans="1:11" x14ac:dyDescent="0.25">
      <c r="A288" s="5"/>
      <c r="B288" s="5"/>
      <c r="C288" s="6"/>
      <c r="D288" s="5"/>
      <c r="E288" s="5"/>
      <c r="F288" s="5"/>
      <c r="G288" s="5"/>
      <c r="H288" s="5"/>
      <c r="I288" s="5"/>
      <c r="J288" s="5"/>
      <c r="K288" s="5"/>
    </row>
    <row r="289" spans="1:11" ht="180" customHeight="1" x14ac:dyDescent="0.25">
      <c r="A289" s="5" t="s">
        <v>11</v>
      </c>
      <c r="B289" s="5" t="s">
        <v>19</v>
      </c>
      <c r="C289" s="6" t="s">
        <v>364</v>
      </c>
      <c r="D289" s="5" t="s">
        <v>365</v>
      </c>
      <c r="E289" s="5" t="s">
        <v>363</v>
      </c>
      <c r="F289" s="7">
        <v>36550</v>
      </c>
      <c r="G289" s="5">
        <v>4</v>
      </c>
      <c r="H289" s="5" t="s">
        <v>16</v>
      </c>
      <c r="I289" s="5"/>
      <c r="J289" s="5"/>
      <c r="K289" s="5" t="s">
        <v>297</v>
      </c>
    </row>
    <row r="290" spans="1:11" x14ac:dyDescent="0.25">
      <c r="A290" s="5"/>
      <c r="B290" s="5"/>
      <c r="C290" s="6"/>
      <c r="D290" s="5"/>
      <c r="E290" s="5"/>
      <c r="F290" s="7"/>
      <c r="G290" s="5"/>
      <c r="H290" s="5"/>
      <c r="I290" s="5"/>
      <c r="J290" s="5"/>
      <c r="K290" s="5"/>
    </row>
    <row r="291" spans="1:11" ht="180" customHeight="1" x14ac:dyDescent="0.25">
      <c r="A291" s="5" t="s">
        <v>11</v>
      </c>
      <c r="B291" s="5" t="s">
        <v>12</v>
      </c>
      <c r="C291" s="6" t="s">
        <v>366</v>
      </c>
      <c r="D291" s="5" t="s">
        <v>367</v>
      </c>
      <c r="E291" s="5" t="s">
        <v>363</v>
      </c>
      <c r="F291" s="5" t="s">
        <v>325</v>
      </c>
      <c r="G291" s="5">
        <v>4</v>
      </c>
      <c r="H291" s="5" t="s">
        <v>16</v>
      </c>
      <c r="I291" s="5"/>
      <c r="J291" s="5"/>
      <c r="K291" s="5" t="s">
        <v>297</v>
      </c>
    </row>
    <row r="292" spans="1:11" x14ac:dyDescent="0.25">
      <c r="A292" s="5"/>
      <c r="B292" s="5"/>
      <c r="C292" s="6"/>
      <c r="D292" s="5"/>
      <c r="E292" s="5"/>
      <c r="F292" s="5"/>
      <c r="G292" s="5"/>
      <c r="H292" s="5"/>
      <c r="I292" s="5"/>
      <c r="J292" s="5"/>
      <c r="K292" s="5"/>
    </row>
    <row r="293" spans="1:11" ht="195" customHeight="1" x14ac:dyDescent="0.25">
      <c r="A293" s="5" t="s">
        <v>11</v>
      </c>
      <c r="B293" s="5" t="s">
        <v>19</v>
      </c>
      <c r="C293" s="6" t="s">
        <v>368</v>
      </c>
      <c r="D293" s="5" t="s">
        <v>369</v>
      </c>
      <c r="E293" s="5" t="s">
        <v>356</v>
      </c>
      <c r="F293" s="7">
        <v>36615</v>
      </c>
      <c r="G293" s="5">
        <v>4</v>
      </c>
      <c r="H293" s="5" t="s">
        <v>16</v>
      </c>
      <c r="I293" s="5"/>
      <c r="J293" s="5"/>
      <c r="K293" s="5"/>
    </row>
    <row r="294" spans="1:11" x14ac:dyDescent="0.25">
      <c r="A294" s="5"/>
      <c r="B294" s="5"/>
      <c r="C294" s="6"/>
      <c r="D294" s="5"/>
      <c r="E294" s="5"/>
      <c r="F294" s="7"/>
      <c r="G294" s="5"/>
      <c r="H294" s="5"/>
      <c r="I294" s="5"/>
      <c r="J294" s="5"/>
      <c r="K294" s="5"/>
    </row>
    <row r="295" spans="1:11" ht="195" customHeight="1" x14ac:dyDescent="0.25">
      <c r="A295" s="5" t="s">
        <v>11</v>
      </c>
      <c r="B295" s="5" t="s">
        <v>19</v>
      </c>
      <c r="C295" s="6" t="s">
        <v>370</v>
      </c>
      <c r="D295" s="5" t="s">
        <v>371</v>
      </c>
      <c r="E295" s="5" t="s">
        <v>372</v>
      </c>
      <c r="F295" s="7">
        <v>36885</v>
      </c>
      <c r="G295" s="5">
        <v>4</v>
      </c>
      <c r="H295" s="5" t="s">
        <v>16</v>
      </c>
      <c r="I295" s="5"/>
      <c r="J295" s="5"/>
      <c r="K295" s="5" t="s">
        <v>321</v>
      </c>
    </row>
    <row r="296" spans="1:11" x14ac:dyDescent="0.25">
      <c r="A296" s="5"/>
      <c r="B296" s="5"/>
      <c r="C296" s="6"/>
      <c r="D296" s="5"/>
      <c r="E296" s="5"/>
      <c r="F296" s="7"/>
      <c r="G296" s="5"/>
      <c r="H296" s="5"/>
      <c r="I296" s="5"/>
      <c r="J296" s="5"/>
      <c r="K296" s="5"/>
    </row>
    <row r="297" spans="1:11" ht="180" customHeight="1" x14ac:dyDescent="0.25">
      <c r="A297" s="5" t="s">
        <v>11</v>
      </c>
      <c r="B297" s="5" t="s">
        <v>19</v>
      </c>
      <c r="C297" s="6" t="s">
        <v>373</v>
      </c>
      <c r="D297" s="5" t="s">
        <v>374</v>
      </c>
      <c r="E297" s="5" t="s">
        <v>363</v>
      </c>
      <c r="F297" s="7">
        <v>36880</v>
      </c>
      <c r="G297" s="5">
        <v>4</v>
      </c>
      <c r="H297" s="5" t="s">
        <v>16</v>
      </c>
      <c r="I297" s="5"/>
      <c r="J297" s="5"/>
      <c r="K297" s="5"/>
    </row>
    <row r="298" spans="1:11" x14ac:dyDescent="0.25">
      <c r="A298" s="5"/>
      <c r="B298" s="5"/>
      <c r="C298" s="6"/>
      <c r="D298" s="5"/>
      <c r="E298" s="5"/>
      <c r="F298" s="7"/>
      <c r="G298" s="5"/>
      <c r="H298" s="5"/>
      <c r="I298" s="5"/>
      <c r="J298" s="5"/>
      <c r="K298" s="5"/>
    </row>
    <row r="299" spans="1:11" ht="195" customHeight="1" x14ac:dyDescent="0.25">
      <c r="A299" s="5" t="s">
        <v>11</v>
      </c>
      <c r="B299" s="5" t="s">
        <v>12</v>
      </c>
      <c r="C299" s="6" t="s">
        <v>375</v>
      </c>
      <c r="D299" s="5" t="s">
        <v>204</v>
      </c>
      <c r="E299" s="5" t="s">
        <v>176</v>
      </c>
      <c r="F299" s="5" t="s">
        <v>376</v>
      </c>
      <c r="G299" s="5">
        <v>4</v>
      </c>
      <c r="H299" s="5" t="s">
        <v>16</v>
      </c>
      <c r="I299" s="5"/>
      <c r="J299" s="5"/>
      <c r="K299" s="5"/>
    </row>
    <row r="300" spans="1:11" x14ac:dyDescent="0.25">
      <c r="A300" s="5"/>
      <c r="B300" s="5"/>
      <c r="C300" s="6"/>
      <c r="D300" s="5"/>
      <c r="E300" s="5"/>
      <c r="F300" s="5"/>
      <c r="G300" s="5"/>
      <c r="H300" s="5"/>
      <c r="I300" s="5"/>
      <c r="J300" s="5"/>
      <c r="K300" s="5"/>
    </row>
    <row r="301" spans="1:11" ht="195" customHeight="1" x14ac:dyDescent="0.25">
      <c r="A301" s="5" t="s">
        <v>11</v>
      </c>
      <c r="B301" s="5" t="s">
        <v>19</v>
      </c>
      <c r="C301" s="6" t="s">
        <v>377</v>
      </c>
      <c r="D301" s="5" t="s">
        <v>206</v>
      </c>
      <c r="E301" s="5" t="s">
        <v>207</v>
      </c>
      <c r="F301" s="5" t="s">
        <v>376</v>
      </c>
      <c r="G301" s="5">
        <v>4</v>
      </c>
      <c r="H301" s="5" t="s">
        <v>16</v>
      </c>
      <c r="I301" s="5"/>
      <c r="J301" s="5"/>
      <c r="K301" s="5"/>
    </row>
    <row r="302" spans="1:11" x14ac:dyDescent="0.25">
      <c r="A302" s="5"/>
      <c r="B302" s="5"/>
      <c r="C302" s="6"/>
      <c r="D302" s="5"/>
      <c r="E302" s="5"/>
      <c r="F302" s="5"/>
      <c r="G302" s="5"/>
      <c r="H302" s="5"/>
      <c r="I302" s="5"/>
      <c r="J302" s="5"/>
      <c r="K302" s="5"/>
    </row>
    <row r="303" spans="1:11" ht="195" customHeight="1" x14ac:dyDescent="0.25">
      <c r="A303" s="5" t="s">
        <v>11</v>
      </c>
      <c r="B303" s="5" t="s">
        <v>19</v>
      </c>
      <c r="C303" s="6" t="s">
        <v>378</v>
      </c>
      <c r="D303" s="5" t="s">
        <v>210</v>
      </c>
      <c r="E303" s="5" t="s">
        <v>207</v>
      </c>
      <c r="F303" s="5" t="s">
        <v>376</v>
      </c>
      <c r="G303" s="5">
        <v>4</v>
      </c>
      <c r="H303" s="5" t="s">
        <v>16</v>
      </c>
      <c r="I303" s="5"/>
      <c r="J303" s="5"/>
      <c r="K303" s="5"/>
    </row>
    <row r="304" spans="1:11" x14ac:dyDescent="0.25">
      <c r="A304" s="5"/>
      <c r="B304" s="5"/>
      <c r="C304" s="6"/>
      <c r="D304" s="5"/>
      <c r="E304" s="5"/>
      <c r="F304" s="5"/>
      <c r="G304" s="5"/>
      <c r="H304" s="5"/>
      <c r="I304" s="5"/>
      <c r="J304" s="5"/>
      <c r="K304" s="5"/>
    </row>
    <row r="305" spans="1:14" ht="180" customHeight="1" x14ac:dyDescent="0.25">
      <c r="A305" s="5" t="s">
        <v>11</v>
      </c>
      <c r="B305" s="5" t="s">
        <v>19</v>
      </c>
      <c r="C305" s="6" t="s">
        <v>379</v>
      </c>
      <c r="D305" s="5" t="s">
        <v>380</v>
      </c>
      <c r="E305" s="5" t="s">
        <v>350</v>
      </c>
      <c r="F305" s="7">
        <v>36605</v>
      </c>
      <c r="G305" s="5">
        <v>4</v>
      </c>
      <c r="H305" s="5" t="s">
        <v>16</v>
      </c>
      <c r="I305" s="5"/>
      <c r="J305" s="5"/>
      <c r="K305" s="5"/>
    </row>
    <row r="306" spans="1:14" x14ac:dyDescent="0.25">
      <c r="A306" s="5"/>
      <c r="B306" s="5"/>
      <c r="C306" s="6"/>
      <c r="D306" s="5"/>
      <c r="E306" s="5"/>
      <c r="F306" s="7"/>
      <c r="G306" s="5"/>
      <c r="H306" s="5"/>
      <c r="I306" s="5"/>
      <c r="J306" s="5"/>
      <c r="K306" s="5"/>
    </row>
    <row r="307" spans="1:14" ht="180" customHeight="1" x14ac:dyDescent="0.25">
      <c r="A307" s="5" t="s">
        <v>11</v>
      </c>
      <c r="B307" s="5" t="s">
        <v>12</v>
      </c>
      <c r="C307" s="6" t="s">
        <v>381</v>
      </c>
      <c r="D307" s="5" t="s">
        <v>382</v>
      </c>
      <c r="E307" s="5" t="s">
        <v>350</v>
      </c>
      <c r="F307" s="5" t="e">
        <f>-2 / 15 / 0</f>
        <v>#DIV/0!</v>
      </c>
      <c r="G307" s="5">
        <v>4</v>
      </c>
      <c r="H307" s="5" t="s">
        <v>16</v>
      </c>
      <c r="I307" s="5">
        <v>25</v>
      </c>
      <c r="J307" s="5"/>
      <c r="K307" s="5"/>
    </row>
    <row r="308" spans="1:14" x14ac:dyDescent="0.25">
      <c r="A308" s="5"/>
      <c r="B308" s="5"/>
      <c r="C308" s="6"/>
      <c r="D308" s="5"/>
      <c r="E308" s="5"/>
      <c r="F308" s="5"/>
      <c r="G308" s="5"/>
      <c r="H308" s="5"/>
      <c r="I308" s="5"/>
      <c r="J308" s="5"/>
      <c r="K308" s="5"/>
    </row>
    <row r="309" spans="1:14" ht="195" customHeight="1" x14ac:dyDescent="0.25">
      <c r="A309" s="5" t="s">
        <v>11</v>
      </c>
      <c r="B309" s="5" t="s">
        <v>19</v>
      </c>
      <c r="C309" s="6" t="s">
        <v>383</v>
      </c>
      <c r="D309" s="5" t="s">
        <v>384</v>
      </c>
      <c r="E309" s="5" t="s">
        <v>385</v>
      </c>
      <c r="F309" s="7">
        <v>36784</v>
      </c>
      <c r="G309" s="5">
        <v>4</v>
      </c>
      <c r="H309" s="5" t="s">
        <v>16</v>
      </c>
      <c r="I309" s="5"/>
      <c r="J309" s="5" t="s">
        <v>386</v>
      </c>
      <c r="K309" s="5"/>
    </row>
    <row r="310" spans="1:14" x14ac:dyDescent="0.25">
      <c r="A310" s="5"/>
      <c r="B310" s="5"/>
      <c r="C310" s="6"/>
      <c r="D310" s="5"/>
      <c r="E310" s="5"/>
      <c r="F310" s="7"/>
      <c r="G310" s="5"/>
      <c r="H310" s="5"/>
      <c r="I310" s="5"/>
      <c r="J310" s="5"/>
      <c r="K310" s="5"/>
    </row>
    <row r="311" spans="1:14" ht="180" customHeight="1" x14ac:dyDescent="0.25">
      <c r="A311" s="5" t="s">
        <v>11</v>
      </c>
      <c r="B311" s="5" t="s">
        <v>12</v>
      </c>
      <c r="C311" s="6" t="s">
        <v>387</v>
      </c>
      <c r="D311" s="5" t="s">
        <v>388</v>
      </c>
      <c r="E311" s="5" t="s">
        <v>389</v>
      </c>
      <c r="F311" s="5" t="s">
        <v>390</v>
      </c>
      <c r="G311" s="5">
        <v>4</v>
      </c>
      <c r="H311" s="5" t="s">
        <v>16</v>
      </c>
      <c r="I311" s="5"/>
      <c r="J311" s="5" t="s">
        <v>391</v>
      </c>
      <c r="K311" s="5" t="s">
        <v>297</v>
      </c>
    </row>
    <row r="312" spans="1:14" x14ac:dyDescent="0.25">
      <c r="A312" s="5"/>
      <c r="B312" s="5"/>
      <c r="C312" s="6"/>
      <c r="D312" s="5"/>
      <c r="E312" s="5"/>
      <c r="F312" s="5"/>
      <c r="G312" s="5"/>
      <c r="H312" s="5"/>
      <c r="I312" s="5"/>
      <c r="J312" s="5"/>
      <c r="K312" s="5"/>
    </row>
    <row r="313" spans="1:14" ht="180" customHeight="1" x14ac:dyDescent="0.25">
      <c r="A313" s="5" t="s">
        <v>11</v>
      </c>
      <c r="B313" s="5" t="s">
        <v>19</v>
      </c>
      <c r="C313" s="6" t="s">
        <v>392</v>
      </c>
      <c r="D313" s="5" t="s">
        <v>393</v>
      </c>
      <c r="E313" s="5" t="s">
        <v>389</v>
      </c>
      <c r="F313" s="7">
        <v>36545</v>
      </c>
      <c r="G313" s="5">
        <v>4</v>
      </c>
      <c r="H313" s="5" t="s">
        <v>16</v>
      </c>
      <c r="I313" s="5"/>
      <c r="J313" s="5" t="s">
        <v>391</v>
      </c>
      <c r="K313" s="5" t="s">
        <v>297</v>
      </c>
    </row>
    <row r="314" spans="1:14" x14ac:dyDescent="0.25">
      <c r="A314" s="5"/>
      <c r="B314" s="5"/>
      <c r="C314" s="6"/>
      <c r="D314" s="5"/>
      <c r="E314" s="5"/>
      <c r="F314" s="7"/>
      <c r="G314" s="5"/>
      <c r="H314" s="5"/>
      <c r="I314" s="5"/>
      <c r="J314" s="5"/>
      <c r="K314" s="5"/>
    </row>
    <row r="315" spans="1:14" ht="180" customHeight="1" x14ac:dyDescent="0.25">
      <c r="A315" s="5" t="s">
        <v>11</v>
      </c>
      <c r="B315" s="5" t="s">
        <v>12</v>
      </c>
      <c r="C315" s="6" t="s">
        <v>394</v>
      </c>
      <c r="D315" s="5" t="s">
        <v>395</v>
      </c>
      <c r="E315" s="5" t="s">
        <v>389</v>
      </c>
      <c r="F315" s="5" t="s">
        <v>390</v>
      </c>
      <c r="G315" s="5">
        <v>4</v>
      </c>
      <c r="H315" s="5" t="s">
        <v>16</v>
      </c>
      <c r="I315" s="5"/>
      <c r="J315" s="5"/>
      <c r="K315" s="5"/>
    </row>
    <row r="316" spans="1:14" x14ac:dyDescent="0.25">
      <c r="A316" s="5"/>
      <c r="B316" s="5"/>
      <c r="C316" s="6"/>
      <c r="D316" s="5"/>
      <c r="E316" s="5"/>
      <c r="F316" s="5"/>
      <c r="G316" s="5"/>
      <c r="H316" s="5"/>
      <c r="I316" s="5"/>
      <c r="J316" s="5"/>
      <c r="K316" s="5"/>
    </row>
    <row r="317" spans="1:14" ht="165" customHeight="1" x14ac:dyDescent="0.25">
      <c r="A317" s="5" t="s">
        <v>11</v>
      </c>
      <c r="B317" s="5" t="s">
        <v>12</v>
      </c>
      <c r="C317" s="6" t="s">
        <v>396</v>
      </c>
      <c r="D317" s="5" t="s">
        <v>397</v>
      </c>
      <c r="E317" s="5" t="s">
        <v>398</v>
      </c>
      <c r="F317" s="5" t="e">
        <f>-5 / 0 / 0</f>
        <v>#DIV/0!</v>
      </c>
      <c r="G317" s="5">
        <v>4</v>
      </c>
      <c r="H317" s="5"/>
      <c r="N317">
        <v>1</v>
      </c>
    </row>
    <row r="318" spans="1:14" x14ac:dyDescent="0.25">
      <c r="A318" s="5"/>
      <c r="B318" s="5"/>
      <c r="C318" s="6"/>
      <c r="D318" s="5"/>
      <c r="E318" s="5"/>
      <c r="F318" s="5"/>
      <c r="G318" s="5"/>
      <c r="H318" s="5"/>
    </row>
    <row r="322" spans="1:11" x14ac:dyDescent="0.25">
      <c r="A322" t="s">
        <v>399</v>
      </c>
    </row>
    <row r="323" spans="1:11" ht="30" x14ac:dyDescent="0.25">
      <c r="A323" s="8" t="s">
        <v>400</v>
      </c>
    </row>
    <row r="325" spans="1:11" ht="75" x14ac:dyDescent="0.25">
      <c r="A325" s="1" t="s">
        <v>0</v>
      </c>
      <c r="B325" s="1" t="s">
        <v>1</v>
      </c>
      <c r="C325" s="1" t="s">
        <v>2</v>
      </c>
      <c r="D325" s="1" t="s">
        <v>3</v>
      </c>
      <c r="E325" s="1" t="s">
        <v>4</v>
      </c>
      <c r="F325" s="1" t="s">
        <v>5</v>
      </c>
      <c r="G325" s="1" t="s">
        <v>6</v>
      </c>
      <c r="H325" s="1" t="s">
        <v>7</v>
      </c>
      <c r="I325" s="1" t="s">
        <v>8</v>
      </c>
      <c r="J325" s="1" t="s">
        <v>9</v>
      </c>
      <c r="K325" s="1" t="s">
        <v>10</v>
      </c>
    </row>
    <row r="326" spans="1:11" ht="225" customHeight="1" x14ac:dyDescent="0.25">
      <c r="A326" s="5" t="s">
        <v>11</v>
      </c>
      <c r="B326" s="5" t="s">
        <v>19</v>
      </c>
      <c r="C326" s="6" t="s">
        <v>401</v>
      </c>
      <c r="D326" s="5" t="s">
        <v>402</v>
      </c>
      <c r="E326" s="5" t="s">
        <v>403</v>
      </c>
      <c r="F326" s="7">
        <v>36541</v>
      </c>
      <c r="G326" s="5">
        <v>4</v>
      </c>
      <c r="H326" s="5" t="s">
        <v>16</v>
      </c>
      <c r="I326" s="5"/>
      <c r="J326" s="5" t="s">
        <v>30</v>
      </c>
      <c r="K326" s="5"/>
    </row>
    <row r="327" spans="1:11" x14ac:dyDescent="0.25">
      <c r="A327" s="5"/>
      <c r="B327" s="5"/>
      <c r="C327" s="6"/>
      <c r="D327" s="5"/>
      <c r="E327" s="5"/>
      <c r="F327" s="7"/>
      <c r="G327" s="5"/>
      <c r="H327" s="5"/>
      <c r="I327" s="5"/>
      <c r="J327" s="5"/>
      <c r="K327" s="5"/>
    </row>
    <row r="328" spans="1:11" ht="225" customHeight="1" x14ac:dyDescent="0.25">
      <c r="A328" s="5" t="s">
        <v>11</v>
      </c>
      <c r="B328" s="5" t="s">
        <v>12</v>
      </c>
      <c r="C328" s="6" t="s">
        <v>404</v>
      </c>
      <c r="D328" s="5" t="s">
        <v>405</v>
      </c>
      <c r="E328" s="5" t="s">
        <v>403</v>
      </c>
      <c r="F328" s="5" t="s">
        <v>107</v>
      </c>
      <c r="G328" s="5">
        <v>4</v>
      </c>
      <c r="H328" s="5" t="s">
        <v>16</v>
      </c>
      <c r="I328" s="5"/>
      <c r="J328" s="5" t="s">
        <v>30</v>
      </c>
      <c r="K328" s="5"/>
    </row>
    <row r="329" spans="1:11" x14ac:dyDescent="0.25">
      <c r="A329" s="5"/>
      <c r="B329" s="5"/>
      <c r="C329" s="6"/>
      <c r="D329" s="5"/>
      <c r="E329" s="5"/>
      <c r="F329" s="5"/>
      <c r="G329" s="5"/>
      <c r="H329" s="5"/>
      <c r="I329" s="5"/>
      <c r="J329" s="5"/>
      <c r="K329" s="5"/>
    </row>
    <row r="330" spans="1:11" ht="210" customHeight="1" x14ac:dyDescent="0.25">
      <c r="A330" s="5" t="s">
        <v>11</v>
      </c>
      <c r="B330" s="5" t="s">
        <v>12</v>
      </c>
      <c r="C330" s="6" t="s">
        <v>406</v>
      </c>
      <c r="D330" s="5" t="s">
        <v>407</v>
      </c>
      <c r="E330" s="5" t="s">
        <v>408</v>
      </c>
      <c r="F330" s="5" t="s">
        <v>107</v>
      </c>
      <c r="G330" s="5">
        <v>4</v>
      </c>
      <c r="H330" s="5" t="s">
        <v>16</v>
      </c>
      <c r="I330" s="5"/>
      <c r="J330" s="5" t="s">
        <v>30</v>
      </c>
      <c r="K330" s="5"/>
    </row>
    <row r="331" spans="1:11" x14ac:dyDescent="0.25">
      <c r="A331" s="5"/>
      <c r="B331" s="5"/>
      <c r="C331" s="6"/>
      <c r="D331" s="5"/>
      <c r="E331" s="5"/>
      <c r="F331" s="5"/>
      <c r="G331" s="5"/>
      <c r="H331" s="5"/>
      <c r="I331" s="5"/>
      <c r="J331" s="5"/>
      <c r="K331" s="5"/>
    </row>
    <row r="332" spans="1:11" ht="225" customHeight="1" x14ac:dyDescent="0.25">
      <c r="A332" s="5" t="s">
        <v>11</v>
      </c>
      <c r="B332" s="5" t="s">
        <v>12</v>
      </c>
      <c r="C332" s="6" t="s">
        <v>409</v>
      </c>
      <c r="D332" s="5" t="s">
        <v>410</v>
      </c>
      <c r="E332" s="5" t="s">
        <v>411</v>
      </c>
      <c r="F332" s="5" t="s">
        <v>107</v>
      </c>
      <c r="G332" s="5">
        <v>4</v>
      </c>
      <c r="H332" s="5" t="s">
        <v>16</v>
      </c>
      <c r="I332" s="5"/>
      <c r="J332" s="5" t="s">
        <v>30</v>
      </c>
      <c r="K332" s="5"/>
    </row>
    <row r="333" spans="1:11" x14ac:dyDescent="0.25">
      <c r="A333" s="5"/>
      <c r="B333" s="5"/>
      <c r="C333" s="6"/>
      <c r="D333" s="5"/>
      <c r="E333" s="5"/>
      <c r="F333" s="5"/>
      <c r="G333" s="5"/>
      <c r="H333" s="5"/>
      <c r="I333" s="5"/>
      <c r="J333" s="5"/>
      <c r="K333" s="5"/>
    </row>
    <row r="334" spans="1:11" ht="195" customHeight="1" x14ac:dyDescent="0.25">
      <c r="A334" s="5" t="s">
        <v>11</v>
      </c>
      <c r="B334" s="5" t="s">
        <v>12</v>
      </c>
      <c r="C334" s="6" t="s">
        <v>412</v>
      </c>
      <c r="D334" s="5" t="s">
        <v>413</v>
      </c>
      <c r="E334" s="5" t="s">
        <v>414</v>
      </c>
      <c r="F334" s="5" t="s">
        <v>107</v>
      </c>
      <c r="G334" s="5">
        <v>4</v>
      </c>
      <c r="H334" s="5" t="s">
        <v>16</v>
      </c>
      <c r="I334" s="5"/>
      <c r="J334" s="5" t="s">
        <v>30</v>
      </c>
      <c r="K334" s="5"/>
    </row>
    <row r="335" spans="1:11" x14ac:dyDescent="0.25">
      <c r="A335" s="5"/>
      <c r="B335" s="5"/>
      <c r="C335" s="6"/>
      <c r="D335" s="5"/>
      <c r="E335" s="5"/>
      <c r="F335" s="5"/>
      <c r="G335" s="5"/>
      <c r="H335" s="5"/>
      <c r="I335" s="5"/>
      <c r="J335" s="5"/>
      <c r="K335" s="5"/>
    </row>
    <row r="336" spans="1:11" ht="195" customHeight="1" x14ac:dyDescent="0.25">
      <c r="A336" s="5" t="s">
        <v>11</v>
      </c>
      <c r="B336" s="5" t="s">
        <v>12</v>
      </c>
      <c r="C336" s="6" t="s">
        <v>415</v>
      </c>
      <c r="D336" s="5" t="s">
        <v>416</v>
      </c>
      <c r="E336" s="5" t="s">
        <v>417</v>
      </c>
      <c r="F336" s="5" t="s">
        <v>107</v>
      </c>
      <c r="G336" s="5">
        <v>4</v>
      </c>
      <c r="H336" s="5" t="s">
        <v>16</v>
      </c>
      <c r="I336" s="5"/>
      <c r="J336" s="5" t="s">
        <v>30</v>
      </c>
      <c r="K336" s="5"/>
    </row>
    <row r="337" spans="1:11" x14ac:dyDescent="0.25">
      <c r="A337" s="5"/>
      <c r="B337" s="5"/>
      <c r="C337" s="6"/>
      <c r="D337" s="5"/>
      <c r="E337" s="5"/>
      <c r="F337" s="5"/>
      <c r="G337" s="5"/>
      <c r="H337" s="5"/>
      <c r="I337" s="5"/>
      <c r="J337" s="5"/>
      <c r="K337" s="5"/>
    </row>
    <row r="338" spans="1:11" ht="195" customHeight="1" x14ac:dyDescent="0.25">
      <c r="A338" s="5" t="s">
        <v>11</v>
      </c>
      <c r="B338" s="5" t="s">
        <v>12</v>
      </c>
      <c r="C338" s="6" t="s">
        <v>418</v>
      </c>
      <c r="D338" s="5" t="s">
        <v>419</v>
      </c>
      <c r="E338" s="5" t="s">
        <v>45</v>
      </c>
      <c r="F338" s="5" t="e">
        <f>-1 / 16 / 0</f>
        <v>#DIV/0!</v>
      </c>
      <c r="G338" s="5">
        <v>4</v>
      </c>
      <c r="H338" s="5" t="s">
        <v>16</v>
      </c>
      <c r="I338" s="5"/>
      <c r="J338" s="5" t="s">
        <v>30</v>
      </c>
      <c r="K338" s="5"/>
    </row>
    <row r="339" spans="1:11" x14ac:dyDescent="0.25">
      <c r="A339" s="5"/>
      <c r="B339" s="5"/>
      <c r="C339" s="6"/>
      <c r="D339" s="5"/>
      <c r="E339" s="5"/>
      <c r="F339" s="5"/>
      <c r="G339" s="5"/>
      <c r="H339" s="5"/>
      <c r="I339" s="5"/>
      <c r="J339" s="5"/>
      <c r="K339" s="5"/>
    </row>
    <row r="340" spans="1:11" ht="195" customHeight="1" x14ac:dyDescent="0.25">
      <c r="A340" s="5" t="s">
        <v>11</v>
      </c>
      <c r="B340" s="5" t="s">
        <v>12</v>
      </c>
      <c r="C340" s="6" t="s">
        <v>420</v>
      </c>
      <c r="D340" s="5" t="s">
        <v>421</v>
      </c>
      <c r="E340" s="5" t="s">
        <v>417</v>
      </c>
      <c r="F340" s="5" t="s">
        <v>107</v>
      </c>
      <c r="G340" s="5">
        <v>4</v>
      </c>
      <c r="H340" s="5" t="s">
        <v>16</v>
      </c>
      <c r="I340" s="5"/>
      <c r="J340" s="5" t="s">
        <v>30</v>
      </c>
      <c r="K340" s="5"/>
    </row>
    <row r="341" spans="1:11" x14ac:dyDescent="0.25">
      <c r="A341" s="5"/>
      <c r="B341" s="5"/>
      <c r="C341" s="6"/>
      <c r="D341" s="5"/>
      <c r="E341" s="5"/>
      <c r="F341" s="5"/>
      <c r="G341" s="5"/>
      <c r="H341" s="5"/>
      <c r="I341" s="5"/>
      <c r="J341" s="5"/>
      <c r="K341" s="5"/>
    </row>
    <row r="342" spans="1:11" ht="195" customHeight="1" x14ac:dyDescent="0.25">
      <c r="A342" s="5" t="s">
        <v>11</v>
      </c>
      <c r="B342" s="5" t="s">
        <v>12</v>
      </c>
      <c r="C342" s="6" t="s">
        <v>422</v>
      </c>
      <c r="D342" s="5" t="s">
        <v>423</v>
      </c>
      <c r="E342" s="5" t="s">
        <v>424</v>
      </c>
      <c r="F342" s="5" t="s">
        <v>107</v>
      </c>
      <c r="G342" s="5">
        <v>4</v>
      </c>
      <c r="H342" s="5" t="s">
        <v>16</v>
      </c>
      <c r="I342" s="5"/>
      <c r="J342" s="5" t="s">
        <v>30</v>
      </c>
      <c r="K342" s="5"/>
    </row>
    <row r="343" spans="1:11" x14ac:dyDescent="0.25">
      <c r="A343" s="5"/>
      <c r="B343" s="5"/>
      <c r="C343" s="6"/>
      <c r="D343" s="5"/>
      <c r="E343" s="5"/>
      <c r="F343" s="5"/>
      <c r="G343" s="5"/>
      <c r="H343" s="5"/>
      <c r="I343" s="5"/>
      <c r="J343" s="5"/>
      <c r="K343" s="5"/>
    </row>
    <row r="344" spans="1:11" ht="195" customHeight="1" x14ac:dyDescent="0.25">
      <c r="A344" s="5" t="s">
        <v>11</v>
      </c>
      <c r="B344" s="5" t="s">
        <v>19</v>
      </c>
      <c r="C344" s="6" t="s">
        <v>425</v>
      </c>
      <c r="D344" s="5" t="s">
        <v>426</v>
      </c>
      <c r="E344" s="5" t="s">
        <v>424</v>
      </c>
      <c r="F344" s="7">
        <v>36541</v>
      </c>
      <c r="G344" s="5">
        <v>4</v>
      </c>
      <c r="H344" s="5" t="s">
        <v>16</v>
      </c>
      <c r="I344" s="5"/>
      <c r="J344" s="5" t="s">
        <v>30</v>
      </c>
      <c r="K344" s="5"/>
    </row>
    <row r="345" spans="1:11" x14ac:dyDescent="0.25">
      <c r="A345" s="5"/>
      <c r="B345" s="5"/>
      <c r="C345" s="6"/>
      <c r="D345" s="5"/>
      <c r="E345" s="5"/>
      <c r="F345" s="7"/>
      <c r="G345" s="5"/>
      <c r="H345" s="5"/>
      <c r="I345" s="5"/>
      <c r="J345" s="5"/>
      <c r="K345" s="5"/>
    </row>
    <row r="346" spans="1:11" ht="210" customHeight="1" x14ac:dyDescent="0.25">
      <c r="A346" s="5" t="s">
        <v>11</v>
      </c>
      <c r="B346" s="5" t="s">
        <v>12</v>
      </c>
      <c r="C346" s="6" t="s">
        <v>427</v>
      </c>
      <c r="D346" s="5" t="s">
        <v>428</v>
      </c>
      <c r="E346" s="5" t="s">
        <v>429</v>
      </c>
      <c r="F346" s="5" t="s">
        <v>107</v>
      </c>
      <c r="G346" s="5">
        <v>4</v>
      </c>
      <c r="H346" s="5" t="s">
        <v>16</v>
      </c>
      <c r="I346" s="5"/>
      <c r="J346" s="5" t="s">
        <v>30</v>
      </c>
      <c r="K346" s="5"/>
    </row>
    <row r="347" spans="1:11" x14ac:dyDescent="0.25">
      <c r="A347" s="5"/>
      <c r="B347" s="5"/>
      <c r="C347" s="6"/>
      <c r="D347" s="5"/>
      <c r="E347" s="5"/>
      <c r="F347" s="5"/>
      <c r="G347" s="5"/>
      <c r="H347" s="5"/>
      <c r="I347" s="5"/>
      <c r="J347" s="5"/>
      <c r="K347" s="5"/>
    </row>
    <row r="348" spans="1:11" ht="210" customHeight="1" x14ac:dyDescent="0.25">
      <c r="A348" s="5" t="s">
        <v>11</v>
      </c>
      <c r="B348" s="5" t="s">
        <v>12</v>
      </c>
      <c r="C348" s="6" t="s">
        <v>430</v>
      </c>
      <c r="D348" s="5" t="s">
        <v>431</v>
      </c>
      <c r="E348" s="5" t="s">
        <v>432</v>
      </c>
      <c r="F348" s="5" t="e">
        <f>-1 / 16 / 0</f>
        <v>#DIV/0!</v>
      </c>
      <c r="G348" s="5">
        <v>4</v>
      </c>
      <c r="H348" s="5" t="s">
        <v>16</v>
      </c>
      <c r="I348" s="5"/>
      <c r="J348" s="5" t="s">
        <v>30</v>
      </c>
      <c r="K348" s="5"/>
    </row>
    <row r="349" spans="1:11" x14ac:dyDescent="0.25">
      <c r="A349" s="5"/>
      <c r="B349" s="5"/>
      <c r="C349" s="6"/>
      <c r="D349" s="5"/>
      <c r="E349" s="5"/>
      <c r="F349" s="5"/>
      <c r="G349" s="5"/>
      <c r="H349" s="5"/>
      <c r="I349" s="5"/>
      <c r="J349" s="5"/>
      <c r="K349" s="5"/>
    </row>
    <row r="350" spans="1:11" ht="210" customHeight="1" x14ac:dyDescent="0.25">
      <c r="A350" s="5" t="s">
        <v>11</v>
      </c>
      <c r="B350" s="5" t="s">
        <v>19</v>
      </c>
      <c r="C350" s="6" t="s">
        <v>433</v>
      </c>
      <c r="D350" s="5" t="s">
        <v>434</v>
      </c>
      <c r="E350" s="5" t="s">
        <v>435</v>
      </c>
      <c r="F350" s="7">
        <v>36601</v>
      </c>
      <c r="G350" s="5">
        <v>4</v>
      </c>
      <c r="H350" s="5" t="s">
        <v>16</v>
      </c>
      <c r="I350" s="5"/>
      <c r="J350" s="5" t="s">
        <v>30</v>
      </c>
      <c r="K350" s="5"/>
    </row>
    <row r="351" spans="1:11" x14ac:dyDescent="0.25">
      <c r="A351" s="5"/>
      <c r="B351" s="5"/>
      <c r="C351" s="6"/>
      <c r="D351" s="5"/>
      <c r="E351" s="5"/>
      <c r="F351" s="7"/>
      <c r="G351" s="5"/>
      <c r="H351" s="5"/>
      <c r="I351" s="5"/>
      <c r="J351" s="5"/>
      <c r="K351" s="5"/>
    </row>
    <row r="352" spans="1:11" ht="225" customHeight="1" x14ac:dyDescent="0.25">
      <c r="A352" s="5" t="s">
        <v>11</v>
      </c>
      <c r="B352" s="5" t="s">
        <v>19</v>
      </c>
      <c r="C352" s="6" t="s">
        <v>436</v>
      </c>
      <c r="D352" s="5" t="s">
        <v>437</v>
      </c>
      <c r="E352" s="5" t="s">
        <v>438</v>
      </c>
      <c r="F352" s="7">
        <v>36763</v>
      </c>
      <c r="G352" s="5">
        <v>4</v>
      </c>
      <c r="H352" s="5" t="s">
        <v>16</v>
      </c>
      <c r="I352" s="5"/>
      <c r="J352" s="5"/>
      <c r="K352" s="5" t="s">
        <v>321</v>
      </c>
    </row>
    <row r="353" spans="1:11" x14ac:dyDescent="0.25">
      <c r="A353" s="5"/>
      <c r="B353" s="5"/>
      <c r="C353" s="6"/>
      <c r="D353" s="5"/>
      <c r="E353" s="5"/>
      <c r="F353" s="7"/>
      <c r="G353" s="5"/>
      <c r="H353" s="5"/>
      <c r="I353" s="5"/>
      <c r="J353" s="5"/>
      <c r="K353" s="5"/>
    </row>
    <row r="354" spans="1:11" ht="195" customHeight="1" x14ac:dyDescent="0.25">
      <c r="A354" s="5" t="s">
        <v>11</v>
      </c>
      <c r="B354" s="5" t="s">
        <v>19</v>
      </c>
      <c r="C354" s="6" t="s">
        <v>439</v>
      </c>
      <c r="D354" s="5" t="s">
        <v>440</v>
      </c>
      <c r="E354" s="5" t="s">
        <v>441</v>
      </c>
      <c r="F354" s="7">
        <v>36610</v>
      </c>
      <c r="G354" s="5">
        <v>4</v>
      </c>
      <c r="H354" s="5" t="s">
        <v>16</v>
      </c>
      <c r="I354" s="5"/>
      <c r="J354" s="5"/>
      <c r="K354" s="5" t="s">
        <v>321</v>
      </c>
    </row>
    <row r="355" spans="1:11" x14ac:dyDescent="0.25">
      <c r="A355" s="5"/>
      <c r="B355" s="5"/>
      <c r="C355" s="6"/>
      <c r="D355" s="5"/>
      <c r="E355" s="5"/>
      <c r="F355" s="7"/>
      <c r="G355" s="5"/>
      <c r="H355" s="5"/>
      <c r="I355" s="5"/>
      <c r="J355" s="5"/>
      <c r="K355" s="5"/>
    </row>
    <row r="356" spans="1:11" ht="225" customHeight="1" x14ac:dyDescent="0.25">
      <c r="A356" s="5" t="s">
        <v>11</v>
      </c>
      <c r="B356" s="5" t="s">
        <v>19</v>
      </c>
      <c r="C356" s="6" t="s">
        <v>442</v>
      </c>
      <c r="D356" s="5" t="s">
        <v>443</v>
      </c>
      <c r="E356" s="5" t="s">
        <v>438</v>
      </c>
      <c r="F356" s="7">
        <v>36662</v>
      </c>
      <c r="G356" s="5">
        <v>4</v>
      </c>
      <c r="H356" s="5" t="s">
        <v>16</v>
      </c>
      <c r="I356" s="5"/>
      <c r="J356" s="5" t="s">
        <v>30</v>
      </c>
      <c r="K356" s="5"/>
    </row>
    <row r="357" spans="1:11" x14ac:dyDescent="0.25">
      <c r="A357" s="5"/>
      <c r="B357" s="5"/>
      <c r="C357" s="6"/>
      <c r="D357" s="5"/>
      <c r="E357" s="5"/>
      <c r="F357" s="7"/>
      <c r="G357" s="5"/>
      <c r="H357" s="5"/>
      <c r="I357" s="5"/>
      <c r="J357" s="5"/>
      <c r="K357" s="5"/>
    </row>
    <row r="358" spans="1:11" ht="225" customHeight="1" x14ac:dyDescent="0.25">
      <c r="A358" s="5" t="s">
        <v>11</v>
      </c>
      <c r="B358" s="5" t="s">
        <v>12</v>
      </c>
      <c r="C358" s="6" t="s">
        <v>444</v>
      </c>
      <c r="D358" s="5" t="s">
        <v>445</v>
      </c>
      <c r="E358" s="5" t="s">
        <v>446</v>
      </c>
      <c r="F358" s="5" t="s">
        <v>447</v>
      </c>
      <c r="G358" s="5">
        <v>4</v>
      </c>
      <c r="H358" s="5" t="s">
        <v>16</v>
      </c>
      <c r="I358" s="5"/>
      <c r="J358" s="5" t="s">
        <v>30</v>
      </c>
      <c r="K358" s="5"/>
    </row>
    <row r="359" spans="1:11" x14ac:dyDescent="0.25">
      <c r="A359" s="5"/>
      <c r="B359" s="5"/>
      <c r="C359" s="6"/>
      <c r="D359" s="5"/>
      <c r="E359" s="5"/>
      <c r="F359" s="5"/>
      <c r="G359" s="5"/>
      <c r="H359" s="5"/>
      <c r="I359" s="5"/>
      <c r="J359" s="5"/>
      <c r="K359" s="5"/>
    </row>
    <row r="360" spans="1:11" ht="195" customHeight="1" x14ac:dyDescent="0.25">
      <c r="A360" s="5" t="s">
        <v>11</v>
      </c>
      <c r="B360" s="5" t="s">
        <v>12</v>
      </c>
      <c r="C360" s="6" t="s">
        <v>448</v>
      </c>
      <c r="D360" s="5" t="s">
        <v>449</v>
      </c>
      <c r="E360" s="5" t="s">
        <v>414</v>
      </c>
      <c r="F360" s="5" t="s">
        <v>447</v>
      </c>
      <c r="G360" s="5">
        <v>4</v>
      </c>
      <c r="H360" s="5" t="s">
        <v>16</v>
      </c>
      <c r="I360" s="5"/>
      <c r="J360" s="5"/>
      <c r="K360" s="5" t="s">
        <v>59</v>
      </c>
    </row>
    <row r="361" spans="1:11" x14ac:dyDescent="0.25">
      <c r="A361" s="5"/>
      <c r="B361" s="5"/>
      <c r="C361" s="6"/>
      <c r="D361" s="5"/>
      <c r="E361" s="5"/>
      <c r="F361" s="5"/>
      <c r="G361" s="5"/>
      <c r="H361" s="5"/>
      <c r="I361" s="5"/>
      <c r="J361" s="5"/>
      <c r="K361" s="5"/>
    </row>
    <row r="362" spans="1:11" ht="225" customHeight="1" x14ac:dyDescent="0.25">
      <c r="A362" s="5" t="s">
        <v>11</v>
      </c>
      <c r="B362" s="5" t="s">
        <v>19</v>
      </c>
      <c r="C362" s="6" t="s">
        <v>450</v>
      </c>
      <c r="D362" s="5" t="s">
        <v>451</v>
      </c>
      <c r="E362" s="5" t="s">
        <v>435</v>
      </c>
      <c r="F362" s="7">
        <v>36545</v>
      </c>
      <c r="G362" s="5">
        <v>4</v>
      </c>
      <c r="H362" s="5" t="s">
        <v>16</v>
      </c>
      <c r="I362" s="5"/>
      <c r="J362" s="5" t="s">
        <v>30</v>
      </c>
      <c r="K362" s="5" t="s">
        <v>321</v>
      </c>
    </row>
    <row r="363" spans="1:11" x14ac:dyDescent="0.25">
      <c r="A363" s="5"/>
      <c r="B363" s="5"/>
      <c r="C363" s="6"/>
      <c r="D363" s="5"/>
      <c r="E363" s="5"/>
      <c r="F363" s="7"/>
      <c r="G363" s="5"/>
      <c r="H363" s="5"/>
      <c r="I363" s="5"/>
      <c r="J363" s="5"/>
      <c r="K363" s="5"/>
    </row>
    <row r="364" spans="1:11" ht="195" customHeight="1" x14ac:dyDescent="0.25">
      <c r="A364" s="5" t="s">
        <v>11</v>
      </c>
      <c r="B364" s="5" t="s">
        <v>12</v>
      </c>
      <c r="C364" s="6" t="s">
        <v>452</v>
      </c>
      <c r="D364" s="5" t="s">
        <v>453</v>
      </c>
      <c r="E364" s="5" t="s">
        <v>441</v>
      </c>
      <c r="F364" s="5" t="s">
        <v>184</v>
      </c>
      <c r="G364" s="5">
        <v>4</v>
      </c>
      <c r="H364" s="5" t="s">
        <v>16</v>
      </c>
      <c r="I364" s="5"/>
      <c r="J364" s="5" t="s">
        <v>454</v>
      </c>
      <c r="K364" s="5" t="s">
        <v>321</v>
      </c>
    </row>
    <row r="365" spans="1:11" x14ac:dyDescent="0.25">
      <c r="A365" s="5"/>
      <c r="B365" s="5"/>
      <c r="C365" s="6"/>
      <c r="D365" s="5"/>
      <c r="E365" s="5"/>
      <c r="F365" s="5"/>
      <c r="G365" s="5"/>
      <c r="H365" s="5"/>
      <c r="I365" s="5"/>
      <c r="J365" s="5"/>
      <c r="K365" s="5"/>
    </row>
    <row r="366" spans="1:11" ht="210" customHeight="1" x14ac:dyDescent="0.25">
      <c r="A366" s="5" t="s">
        <v>11</v>
      </c>
      <c r="B366" s="5" t="s">
        <v>12</v>
      </c>
      <c r="C366" s="6" t="s">
        <v>455</v>
      </c>
      <c r="D366" s="5" t="s">
        <v>456</v>
      </c>
      <c r="E366" s="5" t="s">
        <v>432</v>
      </c>
      <c r="F366" s="5" t="e">
        <f>-2 / 20 / 0</f>
        <v>#DIV/0!</v>
      </c>
      <c r="G366" s="5">
        <v>4</v>
      </c>
      <c r="H366" s="5" t="s">
        <v>16</v>
      </c>
      <c r="I366" s="5"/>
      <c r="J366" s="5" t="s">
        <v>457</v>
      </c>
      <c r="K366" s="5" t="s">
        <v>321</v>
      </c>
    </row>
    <row r="367" spans="1:11" x14ac:dyDescent="0.25">
      <c r="A367" s="5"/>
      <c r="B367" s="5"/>
      <c r="C367" s="6"/>
      <c r="D367" s="5"/>
      <c r="E367" s="5"/>
      <c r="F367" s="5"/>
      <c r="G367" s="5"/>
      <c r="H367" s="5"/>
      <c r="I367" s="5"/>
      <c r="J367" s="5"/>
      <c r="K367" s="5"/>
    </row>
    <row r="368" spans="1:11" ht="210" customHeight="1" x14ac:dyDescent="0.25">
      <c r="A368" s="5" t="s">
        <v>11</v>
      </c>
      <c r="B368" s="5" t="s">
        <v>12</v>
      </c>
      <c r="C368" s="6" t="s">
        <v>458</v>
      </c>
      <c r="D368" s="5" t="s">
        <v>459</v>
      </c>
      <c r="E368" s="5" t="s">
        <v>460</v>
      </c>
      <c r="F368" s="5" t="s">
        <v>184</v>
      </c>
      <c r="G368" s="5">
        <v>4</v>
      </c>
      <c r="H368" s="5" t="s">
        <v>16</v>
      </c>
      <c r="I368" s="5"/>
      <c r="J368" s="5" t="s">
        <v>30</v>
      </c>
      <c r="K368" s="5" t="s">
        <v>321</v>
      </c>
    </row>
    <row r="369" spans="1:11" x14ac:dyDescent="0.25">
      <c r="A369" s="5"/>
      <c r="B369" s="5"/>
      <c r="C369" s="6"/>
      <c r="D369" s="5"/>
      <c r="E369" s="5"/>
      <c r="F369" s="5"/>
      <c r="G369" s="5"/>
      <c r="H369" s="5"/>
      <c r="I369" s="5"/>
      <c r="J369" s="5"/>
      <c r="K369" s="5"/>
    </row>
    <row r="370" spans="1:11" ht="210" customHeight="1" x14ac:dyDescent="0.25">
      <c r="A370" s="5" t="s">
        <v>11</v>
      </c>
      <c r="B370" s="5" t="s">
        <v>19</v>
      </c>
      <c r="C370" s="6" t="s">
        <v>461</v>
      </c>
      <c r="D370" s="5" t="s">
        <v>462</v>
      </c>
      <c r="E370" s="5" t="s">
        <v>441</v>
      </c>
      <c r="F370" s="7">
        <v>36880</v>
      </c>
      <c r="G370" s="5">
        <v>4</v>
      </c>
      <c r="H370" s="5" t="s">
        <v>16</v>
      </c>
      <c r="I370" s="5"/>
      <c r="J370" s="5" t="s">
        <v>30</v>
      </c>
      <c r="K370" s="5" t="s">
        <v>321</v>
      </c>
    </row>
    <row r="371" spans="1:11" x14ac:dyDescent="0.25">
      <c r="A371" s="5"/>
      <c r="B371" s="5"/>
      <c r="C371" s="6"/>
      <c r="D371" s="5"/>
      <c r="E371" s="5"/>
      <c r="F371" s="7"/>
      <c r="G371" s="5"/>
      <c r="H371" s="5"/>
      <c r="I371" s="5"/>
      <c r="J371" s="5"/>
      <c r="K371" s="5"/>
    </row>
    <row r="372" spans="1:11" ht="225" customHeight="1" x14ac:dyDescent="0.25">
      <c r="A372" s="5" t="s">
        <v>11</v>
      </c>
      <c r="B372" s="5" t="s">
        <v>19</v>
      </c>
      <c r="C372" s="6" t="s">
        <v>463</v>
      </c>
      <c r="D372" s="5" t="s">
        <v>464</v>
      </c>
      <c r="E372" s="5" t="s">
        <v>438</v>
      </c>
      <c r="F372" s="7">
        <v>36636</v>
      </c>
      <c r="G372" s="5">
        <v>4</v>
      </c>
      <c r="H372" s="5" t="s">
        <v>16</v>
      </c>
      <c r="I372" s="5"/>
      <c r="J372" s="5" t="s">
        <v>30</v>
      </c>
      <c r="K372" s="5" t="s">
        <v>321</v>
      </c>
    </row>
    <row r="373" spans="1:11" x14ac:dyDescent="0.25">
      <c r="A373" s="5"/>
      <c r="B373" s="5"/>
      <c r="C373" s="6"/>
      <c r="D373" s="5"/>
      <c r="E373" s="5"/>
      <c r="F373" s="7"/>
      <c r="G373" s="5"/>
      <c r="H373" s="5"/>
      <c r="I373" s="5"/>
      <c r="J373" s="5"/>
      <c r="K373" s="5"/>
    </row>
    <row r="374" spans="1:11" ht="195" customHeight="1" x14ac:dyDescent="0.25">
      <c r="A374" s="5" t="s">
        <v>11</v>
      </c>
      <c r="B374" s="5" t="s">
        <v>12</v>
      </c>
      <c r="C374" s="6" t="s">
        <v>465</v>
      </c>
      <c r="D374" s="5" t="s">
        <v>466</v>
      </c>
      <c r="E374" s="5" t="s">
        <v>467</v>
      </c>
      <c r="F374" s="5" t="s">
        <v>184</v>
      </c>
      <c r="G374" s="5">
        <v>4</v>
      </c>
      <c r="H374" s="5" t="s">
        <v>16</v>
      </c>
      <c r="I374" s="5"/>
      <c r="J374" s="5" t="s">
        <v>468</v>
      </c>
      <c r="K374" s="5" t="s">
        <v>321</v>
      </c>
    </row>
    <row r="375" spans="1:11" x14ac:dyDescent="0.25">
      <c r="A375" s="5"/>
      <c r="B375" s="5"/>
      <c r="C375" s="6"/>
      <c r="D375" s="5"/>
      <c r="E375" s="5"/>
      <c r="F375" s="5"/>
      <c r="G375" s="5"/>
      <c r="H375" s="5"/>
      <c r="I375" s="5"/>
      <c r="J375" s="5"/>
      <c r="K375" s="5"/>
    </row>
    <row r="376" spans="1:11" ht="225" customHeight="1" x14ac:dyDescent="0.25">
      <c r="A376" s="5" t="s">
        <v>11</v>
      </c>
      <c r="B376" s="5" t="s">
        <v>19</v>
      </c>
      <c r="C376" s="6" t="s">
        <v>469</v>
      </c>
      <c r="D376" s="5" t="s">
        <v>470</v>
      </c>
      <c r="E376" s="5" t="s">
        <v>460</v>
      </c>
      <c r="F376" s="7">
        <v>36784</v>
      </c>
      <c r="G376" s="5">
        <v>4</v>
      </c>
      <c r="H376" s="5" t="s">
        <v>16</v>
      </c>
      <c r="I376" s="5"/>
      <c r="J376" s="5" t="s">
        <v>30</v>
      </c>
      <c r="K376" s="5"/>
    </row>
    <row r="377" spans="1:11" x14ac:dyDescent="0.25">
      <c r="A377" s="5"/>
      <c r="B377" s="5"/>
      <c r="C377" s="6"/>
      <c r="D377" s="5"/>
      <c r="E377" s="5"/>
      <c r="F377" s="7"/>
      <c r="G377" s="5"/>
      <c r="H377" s="5"/>
      <c r="I377" s="5"/>
      <c r="J377" s="5"/>
      <c r="K377" s="5"/>
    </row>
    <row r="378" spans="1:11" ht="210" customHeight="1" x14ac:dyDescent="0.25">
      <c r="A378" s="5" t="s">
        <v>11</v>
      </c>
      <c r="B378" s="5" t="s">
        <v>12</v>
      </c>
      <c r="C378" s="6" t="s">
        <v>471</v>
      </c>
      <c r="D378" s="5" t="s">
        <v>472</v>
      </c>
      <c r="E378" s="5" t="s">
        <v>408</v>
      </c>
      <c r="F378" s="5" t="s">
        <v>447</v>
      </c>
      <c r="G378" s="5">
        <v>4</v>
      </c>
      <c r="H378" s="5" t="s">
        <v>16</v>
      </c>
      <c r="I378" s="5"/>
      <c r="J378" s="5"/>
      <c r="K378" s="5"/>
    </row>
    <row r="379" spans="1:11" x14ac:dyDescent="0.25">
      <c r="A379" s="5"/>
      <c r="B379" s="5"/>
      <c r="C379" s="6"/>
      <c r="D379" s="5"/>
      <c r="E379" s="5"/>
      <c r="F379" s="5"/>
      <c r="G379" s="5"/>
      <c r="H379" s="5"/>
      <c r="I379" s="5"/>
      <c r="J379" s="5"/>
      <c r="K379" s="5"/>
    </row>
    <row r="380" spans="1:11" ht="225" customHeight="1" x14ac:dyDescent="0.25">
      <c r="A380" s="5" t="s">
        <v>11</v>
      </c>
      <c r="B380" s="5" t="s">
        <v>19</v>
      </c>
      <c r="C380" s="6" t="s">
        <v>473</v>
      </c>
      <c r="D380" s="5" t="s">
        <v>474</v>
      </c>
      <c r="E380" s="5" t="s">
        <v>435</v>
      </c>
      <c r="F380" s="7">
        <v>36753</v>
      </c>
      <c r="G380" s="5">
        <v>4</v>
      </c>
      <c r="H380" s="5" t="s">
        <v>16</v>
      </c>
      <c r="I380" s="5"/>
      <c r="J380" s="5"/>
      <c r="K380" s="5"/>
    </row>
    <row r="381" spans="1:11" x14ac:dyDescent="0.25">
      <c r="A381" s="5"/>
      <c r="B381" s="5"/>
      <c r="C381" s="6"/>
      <c r="D381" s="5"/>
      <c r="E381" s="5"/>
      <c r="F381" s="7"/>
      <c r="G381" s="5"/>
      <c r="H381" s="5"/>
      <c r="I381" s="5"/>
      <c r="J381" s="5"/>
      <c r="K381" s="5"/>
    </row>
    <row r="382" spans="1:11" ht="195" customHeight="1" x14ac:dyDescent="0.25">
      <c r="A382" s="5" t="s">
        <v>11</v>
      </c>
      <c r="B382" s="5" t="s">
        <v>19</v>
      </c>
      <c r="C382" s="6" t="s">
        <v>475</v>
      </c>
      <c r="D382" s="5" t="s">
        <v>476</v>
      </c>
      <c r="E382" s="5" t="s">
        <v>467</v>
      </c>
      <c r="F382" s="7">
        <v>36571</v>
      </c>
      <c r="G382" s="5">
        <v>4</v>
      </c>
      <c r="H382" s="5" t="s">
        <v>16</v>
      </c>
      <c r="I382" s="5"/>
      <c r="J382" s="5" t="s">
        <v>477</v>
      </c>
      <c r="K382" s="5"/>
    </row>
    <row r="383" spans="1:11" x14ac:dyDescent="0.25">
      <c r="A383" s="5"/>
      <c r="B383" s="5"/>
      <c r="C383" s="6"/>
      <c r="D383" s="5"/>
      <c r="E383" s="5"/>
      <c r="F383" s="7"/>
      <c r="G383" s="5"/>
      <c r="H383" s="5"/>
      <c r="I383" s="5"/>
      <c r="J383" s="5"/>
      <c r="K383" s="5"/>
    </row>
    <row r="384" spans="1:11" ht="210" customHeight="1" x14ac:dyDescent="0.25">
      <c r="A384" s="5" t="s">
        <v>11</v>
      </c>
      <c r="B384" s="5" t="s">
        <v>19</v>
      </c>
      <c r="C384" s="6" t="s">
        <v>478</v>
      </c>
      <c r="D384" s="5" t="s">
        <v>479</v>
      </c>
      <c r="E384" s="5" t="s">
        <v>414</v>
      </c>
      <c r="F384" s="7">
        <v>36722</v>
      </c>
      <c r="G384" s="5">
        <v>4</v>
      </c>
      <c r="H384" s="5" t="s">
        <v>16</v>
      </c>
      <c r="I384" s="5"/>
      <c r="J384" s="5"/>
      <c r="K384" s="5"/>
    </row>
    <row r="385" spans="1:11" x14ac:dyDescent="0.25">
      <c r="A385" s="5"/>
      <c r="B385" s="5"/>
      <c r="C385" s="6"/>
      <c r="D385" s="5"/>
      <c r="E385" s="5"/>
      <c r="F385" s="7"/>
      <c r="G385" s="5"/>
      <c r="H385" s="5"/>
      <c r="I385" s="5"/>
      <c r="J385" s="5"/>
      <c r="K385" s="5"/>
    </row>
    <row r="386" spans="1:11" ht="195" customHeight="1" x14ac:dyDescent="0.25">
      <c r="A386" s="5" t="s">
        <v>11</v>
      </c>
      <c r="B386" s="5" t="s">
        <v>19</v>
      </c>
      <c r="C386" s="6" t="s">
        <v>480</v>
      </c>
      <c r="D386" s="5" t="s">
        <v>481</v>
      </c>
      <c r="E386" s="5" t="s">
        <v>446</v>
      </c>
      <c r="F386" s="7">
        <v>36692</v>
      </c>
      <c r="G386" s="5">
        <v>4</v>
      </c>
      <c r="H386" s="5" t="s">
        <v>16</v>
      </c>
      <c r="I386" s="5"/>
      <c r="J386" s="5" t="s">
        <v>386</v>
      </c>
      <c r="K386" s="5"/>
    </row>
    <row r="387" spans="1:11" x14ac:dyDescent="0.25">
      <c r="A387" s="5"/>
      <c r="B387" s="5"/>
      <c r="C387" s="6"/>
      <c r="D387" s="5"/>
      <c r="E387" s="5"/>
      <c r="F387" s="7"/>
      <c r="G387" s="5"/>
      <c r="H387" s="5"/>
      <c r="I387" s="5"/>
      <c r="J387" s="5"/>
      <c r="K387" s="5"/>
    </row>
    <row r="388" spans="1:11" ht="195" customHeight="1" x14ac:dyDescent="0.25">
      <c r="A388" s="5" t="s">
        <v>11</v>
      </c>
      <c r="B388" s="5" t="s">
        <v>19</v>
      </c>
      <c r="C388" s="6" t="s">
        <v>482</v>
      </c>
      <c r="D388" s="5" t="s">
        <v>483</v>
      </c>
      <c r="E388" s="5" t="s">
        <v>484</v>
      </c>
      <c r="F388" s="5" t="s">
        <v>485</v>
      </c>
      <c r="G388" s="5">
        <v>4</v>
      </c>
      <c r="H388" s="5" t="s">
        <v>16</v>
      </c>
      <c r="I388" s="5"/>
      <c r="J388" s="5"/>
      <c r="K388" s="5" t="s">
        <v>486</v>
      </c>
    </row>
    <row r="389" spans="1:11" x14ac:dyDescent="0.25">
      <c r="A389" s="5"/>
      <c r="B389" s="5"/>
      <c r="C389" s="6"/>
      <c r="D389" s="5"/>
      <c r="E389" s="5"/>
      <c r="F389" s="5"/>
      <c r="G389" s="5"/>
      <c r="H389" s="5"/>
      <c r="I389" s="5"/>
      <c r="J389" s="5"/>
      <c r="K389" s="5"/>
    </row>
    <row r="390" spans="1:11" ht="210" customHeight="1" x14ac:dyDescent="0.25">
      <c r="A390" s="5" t="s">
        <v>11</v>
      </c>
      <c r="B390" s="5" t="s">
        <v>19</v>
      </c>
      <c r="C390" s="6" t="s">
        <v>487</v>
      </c>
      <c r="D390" s="5" t="s">
        <v>488</v>
      </c>
      <c r="E390" s="5" t="s">
        <v>484</v>
      </c>
      <c r="F390" s="7">
        <v>36753</v>
      </c>
      <c r="G390" s="5">
        <v>4</v>
      </c>
      <c r="H390" s="5" t="s">
        <v>16</v>
      </c>
      <c r="I390" s="5"/>
      <c r="J390" s="5" t="s">
        <v>100</v>
      </c>
      <c r="K390" s="5"/>
    </row>
    <row r="391" spans="1:11" x14ac:dyDescent="0.25">
      <c r="A391" s="5"/>
      <c r="B391" s="5"/>
      <c r="C391" s="6"/>
      <c r="D391" s="5"/>
      <c r="E391" s="5"/>
      <c r="F391" s="7"/>
      <c r="G391" s="5"/>
      <c r="H391" s="5"/>
      <c r="I391" s="5"/>
      <c r="J391" s="5"/>
      <c r="K391" s="5"/>
    </row>
    <row r="392" spans="1:11" ht="195" customHeight="1" x14ac:dyDescent="0.25">
      <c r="A392" s="5" t="s">
        <v>11</v>
      </c>
      <c r="B392" s="5" t="s">
        <v>19</v>
      </c>
      <c r="C392" s="6" t="s">
        <v>489</v>
      </c>
      <c r="D392" s="5" t="s">
        <v>490</v>
      </c>
      <c r="E392" s="5" t="s">
        <v>484</v>
      </c>
      <c r="F392" s="7">
        <v>36722</v>
      </c>
      <c r="G392" s="5">
        <v>4</v>
      </c>
      <c r="H392" s="5" t="s">
        <v>16</v>
      </c>
      <c r="I392" s="5"/>
      <c r="J392" s="5" t="s">
        <v>320</v>
      </c>
      <c r="K392" s="5"/>
    </row>
    <row r="393" spans="1:11" x14ac:dyDescent="0.25">
      <c r="A393" s="5"/>
      <c r="B393" s="5"/>
      <c r="C393" s="6"/>
      <c r="D393" s="5"/>
      <c r="E393" s="5"/>
      <c r="F393" s="7"/>
      <c r="G393" s="5"/>
      <c r="H393" s="5"/>
      <c r="I393" s="5"/>
      <c r="J393" s="5"/>
      <c r="K393" s="5"/>
    </row>
    <row r="394" spans="1:11" ht="195" customHeight="1" x14ac:dyDescent="0.25">
      <c r="A394" s="5" t="s">
        <v>11</v>
      </c>
      <c r="B394" s="5" t="s">
        <v>12</v>
      </c>
      <c r="C394" s="6" t="s">
        <v>491</v>
      </c>
      <c r="D394" s="5" t="s">
        <v>492</v>
      </c>
      <c r="E394" s="5" t="s">
        <v>176</v>
      </c>
      <c r="F394" s="5" t="s">
        <v>493</v>
      </c>
      <c r="G394" s="5">
        <v>4</v>
      </c>
      <c r="H394" s="5" t="s">
        <v>16</v>
      </c>
      <c r="I394" s="5"/>
      <c r="J394" s="5"/>
      <c r="K394" s="5"/>
    </row>
    <row r="395" spans="1:11" x14ac:dyDescent="0.25">
      <c r="A395" s="5"/>
      <c r="B395" s="5"/>
      <c r="C395" s="6"/>
      <c r="D395" s="5"/>
      <c r="E395" s="5"/>
      <c r="F395" s="5"/>
      <c r="G395" s="5"/>
      <c r="H395" s="5"/>
      <c r="I395" s="5"/>
      <c r="J395" s="5"/>
      <c r="K395" s="5"/>
    </row>
    <row r="396" spans="1:11" ht="195" customHeight="1" x14ac:dyDescent="0.25">
      <c r="A396" s="5" t="s">
        <v>11</v>
      </c>
      <c r="B396" s="5" t="s">
        <v>19</v>
      </c>
      <c r="C396" s="6" t="s">
        <v>494</v>
      </c>
      <c r="D396" s="5" t="s">
        <v>206</v>
      </c>
      <c r="E396" s="5" t="s">
        <v>207</v>
      </c>
      <c r="F396" s="5" t="s">
        <v>376</v>
      </c>
      <c r="G396" s="5">
        <v>4</v>
      </c>
      <c r="H396" s="5" t="s">
        <v>16</v>
      </c>
      <c r="I396" s="5"/>
      <c r="J396" s="5"/>
      <c r="K396" s="5"/>
    </row>
    <row r="397" spans="1:11" x14ac:dyDescent="0.25">
      <c r="A397" s="5"/>
      <c r="B397" s="5"/>
      <c r="C397" s="6"/>
      <c r="D397" s="5"/>
      <c r="E397" s="5"/>
      <c r="F397" s="5"/>
      <c r="G397" s="5"/>
      <c r="H397" s="5"/>
      <c r="I397" s="5"/>
      <c r="J397" s="5"/>
      <c r="K397" s="5"/>
    </row>
    <row r="398" spans="1:11" ht="195" customHeight="1" x14ac:dyDescent="0.25">
      <c r="A398" s="5" t="s">
        <v>11</v>
      </c>
      <c r="B398" s="5" t="s">
        <v>19</v>
      </c>
      <c r="C398" s="6" t="s">
        <v>495</v>
      </c>
      <c r="D398" s="5" t="s">
        <v>210</v>
      </c>
      <c r="E398" s="5" t="s">
        <v>207</v>
      </c>
      <c r="F398" s="5" t="s">
        <v>493</v>
      </c>
      <c r="G398" s="5">
        <v>4</v>
      </c>
      <c r="H398" s="5" t="s">
        <v>16</v>
      </c>
      <c r="I398" s="5"/>
      <c r="J398" s="5"/>
      <c r="K398" s="5"/>
    </row>
    <row r="399" spans="1:11" x14ac:dyDescent="0.25">
      <c r="A399" s="5"/>
      <c r="B399" s="5"/>
      <c r="C399" s="6"/>
      <c r="D399" s="5"/>
      <c r="E399" s="5"/>
      <c r="F399" s="5"/>
      <c r="G399" s="5"/>
      <c r="H399" s="5"/>
      <c r="I399" s="5"/>
      <c r="J399" s="5"/>
      <c r="K399" s="5"/>
    </row>
    <row r="400" spans="1:11" ht="195" customHeight="1" x14ac:dyDescent="0.25">
      <c r="A400" s="5" t="s">
        <v>11</v>
      </c>
      <c r="B400" s="5" t="s">
        <v>12</v>
      </c>
      <c r="C400" s="6" t="s">
        <v>496</v>
      </c>
      <c r="D400" s="5" t="s">
        <v>213</v>
      </c>
      <c r="E400" s="5" t="s">
        <v>207</v>
      </c>
      <c r="F400" s="7">
        <v>36636</v>
      </c>
      <c r="G400" s="5">
        <v>4</v>
      </c>
      <c r="H400" s="5" t="s">
        <v>16</v>
      </c>
      <c r="I400" s="5"/>
      <c r="J400" s="5"/>
      <c r="K400" s="5"/>
    </row>
    <row r="401" spans="1:11" x14ac:dyDescent="0.25">
      <c r="A401" s="5"/>
      <c r="B401" s="5"/>
      <c r="C401" s="6"/>
      <c r="D401" s="5"/>
      <c r="E401" s="5"/>
      <c r="F401" s="7"/>
      <c r="G401" s="5"/>
      <c r="H401" s="5"/>
      <c r="I401" s="5"/>
      <c r="J401" s="5"/>
      <c r="K401" s="5"/>
    </row>
    <row r="402" spans="1:11" ht="195" customHeight="1" x14ac:dyDescent="0.25">
      <c r="A402" s="5" t="s">
        <v>11</v>
      </c>
      <c r="B402" s="5" t="s">
        <v>19</v>
      </c>
      <c r="C402" s="6" t="s">
        <v>497</v>
      </c>
      <c r="D402" s="5" t="s">
        <v>37</v>
      </c>
      <c r="E402" s="5" t="s">
        <v>25</v>
      </c>
      <c r="F402" s="5" t="s">
        <v>498</v>
      </c>
      <c r="G402" s="5">
        <v>4</v>
      </c>
      <c r="H402" s="5"/>
    </row>
    <row r="403" spans="1:11" x14ac:dyDescent="0.25">
      <c r="A403" s="5"/>
      <c r="B403" s="5"/>
      <c r="C403" s="6"/>
      <c r="D403" s="5"/>
      <c r="E403" s="5"/>
      <c r="F403" s="5"/>
      <c r="G403" s="5"/>
      <c r="H403" s="5"/>
    </row>
    <row r="406" spans="1:11" ht="75" x14ac:dyDescent="0.25">
      <c r="A406" s="1" t="s">
        <v>0</v>
      </c>
      <c r="B406" s="1" t="s">
        <v>1</v>
      </c>
      <c r="C406" s="1" t="s">
        <v>2</v>
      </c>
      <c r="D406" s="1" t="s">
        <v>3</v>
      </c>
      <c r="E406" s="1" t="s">
        <v>4</v>
      </c>
      <c r="F406" s="1" t="s">
        <v>5</v>
      </c>
      <c r="G406" s="1" t="s">
        <v>6</v>
      </c>
      <c r="H406" s="1" t="s">
        <v>7</v>
      </c>
      <c r="I406" s="1" t="s">
        <v>8</v>
      </c>
      <c r="J406" s="1" t="s">
        <v>9</v>
      </c>
      <c r="K406" s="1" t="s">
        <v>10</v>
      </c>
    </row>
    <row r="407" spans="1:11" ht="210" customHeight="1" x14ac:dyDescent="0.25">
      <c r="A407" s="5" t="s">
        <v>11</v>
      </c>
      <c r="B407" s="5" t="s">
        <v>19</v>
      </c>
      <c r="C407" s="6" t="s">
        <v>499</v>
      </c>
      <c r="D407" s="5" t="s">
        <v>500</v>
      </c>
      <c r="E407" s="5" t="s">
        <v>501</v>
      </c>
      <c r="F407" s="7">
        <v>36817</v>
      </c>
      <c r="G407" s="5">
        <v>4</v>
      </c>
      <c r="H407" s="5" t="s">
        <v>16</v>
      </c>
      <c r="I407" s="5"/>
      <c r="J407" s="5"/>
      <c r="K407" s="5"/>
    </row>
    <row r="408" spans="1:11" x14ac:dyDescent="0.25">
      <c r="A408" s="5"/>
      <c r="B408" s="5"/>
      <c r="C408" s="6"/>
      <c r="D408" s="5"/>
      <c r="E408" s="5"/>
      <c r="F408" s="7"/>
      <c r="G408" s="5"/>
      <c r="H408" s="5"/>
      <c r="I408" s="5"/>
      <c r="J408" s="5"/>
      <c r="K408" s="5"/>
    </row>
    <row r="409" spans="1:11" ht="210" customHeight="1" x14ac:dyDescent="0.25">
      <c r="A409" s="5" t="s">
        <v>11</v>
      </c>
      <c r="B409" s="5" t="s">
        <v>19</v>
      </c>
      <c r="C409" s="6" t="s">
        <v>502</v>
      </c>
      <c r="D409" s="5" t="s">
        <v>503</v>
      </c>
      <c r="E409" s="5" t="s">
        <v>504</v>
      </c>
      <c r="F409" s="7">
        <v>36574</v>
      </c>
      <c r="G409" s="5">
        <v>4</v>
      </c>
      <c r="H409" s="5" t="s">
        <v>16</v>
      </c>
      <c r="I409" s="5"/>
      <c r="J409" s="5"/>
      <c r="K409" s="5"/>
    </row>
    <row r="410" spans="1:11" x14ac:dyDescent="0.25">
      <c r="A410" s="5"/>
      <c r="B410" s="5"/>
      <c r="C410" s="6"/>
      <c r="D410" s="5"/>
      <c r="E410" s="5"/>
      <c r="F410" s="7"/>
      <c r="G410" s="5"/>
      <c r="H410" s="5"/>
      <c r="I410" s="5"/>
      <c r="J410" s="5"/>
      <c r="K410" s="5"/>
    </row>
    <row r="411" spans="1:11" ht="210" customHeight="1" x14ac:dyDescent="0.25">
      <c r="A411" s="5" t="s">
        <v>11</v>
      </c>
      <c r="B411" s="5" t="s">
        <v>19</v>
      </c>
      <c r="C411" s="6" t="s">
        <v>505</v>
      </c>
      <c r="D411" s="5" t="s">
        <v>506</v>
      </c>
      <c r="E411" s="5" t="s">
        <v>501</v>
      </c>
      <c r="F411" s="7">
        <v>36725</v>
      </c>
      <c r="G411" s="5">
        <v>4</v>
      </c>
      <c r="H411" s="5" t="s">
        <v>16</v>
      </c>
      <c r="I411" s="5"/>
      <c r="J411" s="5"/>
      <c r="K411" s="5"/>
    </row>
    <row r="412" spans="1:11" x14ac:dyDescent="0.25">
      <c r="A412" s="5"/>
      <c r="B412" s="5"/>
      <c r="C412" s="6"/>
      <c r="D412" s="5"/>
      <c r="E412" s="5"/>
      <c r="F412" s="7"/>
      <c r="G412" s="5"/>
      <c r="H412" s="5"/>
      <c r="I412" s="5"/>
      <c r="J412" s="5"/>
      <c r="K412" s="5"/>
    </row>
    <row r="413" spans="1:11" ht="210" customHeight="1" x14ac:dyDescent="0.25">
      <c r="A413" s="5" t="s">
        <v>11</v>
      </c>
      <c r="B413" s="5" t="s">
        <v>19</v>
      </c>
      <c r="C413" s="6" t="s">
        <v>507</v>
      </c>
      <c r="D413" s="5" t="s">
        <v>508</v>
      </c>
      <c r="E413" s="5" t="s">
        <v>509</v>
      </c>
      <c r="F413" s="7">
        <v>36634</v>
      </c>
      <c r="G413" s="5">
        <v>4</v>
      </c>
      <c r="H413" s="5" t="s">
        <v>16</v>
      </c>
      <c r="I413" s="5"/>
      <c r="J413" s="5"/>
      <c r="K413" s="5"/>
    </row>
    <row r="414" spans="1:11" x14ac:dyDescent="0.25">
      <c r="A414" s="5"/>
      <c r="B414" s="5"/>
      <c r="C414" s="6"/>
      <c r="D414" s="5"/>
      <c r="E414" s="5"/>
      <c r="F414" s="7"/>
      <c r="G414" s="5"/>
      <c r="H414" s="5"/>
      <c r="I414" s="5"/>
      <c r="J414" s="5"/>
      <c r="K414" s="5"/>
    </row>
    <row r="415" spans="1:11" ht="225" customHeight="1" x14ac:dyDescent="0.25">
      <c r="A415" s="5" t="s">
        <v>11</v>
      </c>
      <c r="B415" s="5" t="s">
        <v>19</v>
      </c>
      <c r="C415" s="6" t="s">
        <v>510</v>
      </c>
      <c r="D415" s="5" t="s">
        <v>511</v>
      </c>
      <c r="E415" s="5" t="s">
        <v>509</v>
      </c>
      <c r="F415" s="7">
        <v>36787</v>
      </c>
      <c r="G415" s="5">
        <v>4</v>
      </c>
      <c r="H415" s="5" t="s">
        <v>16</v>
      </c>
      <c r="I415" s="5"/>
      <c r="J415" s="5"/>
      <c r="K415" s="5"/>
    </row>
    <row r="416" spans="1:11" x14ac:dyDescent="0.25">
      <c r="A416" s="5"/>
      <c r="B416" s="5"/>
      <c r="C416" s="6"/>
      <c r="D416" s="5"/>
      <c r="E416" s="5"/>
      <c r="F416" s="7"/>
      <c r="G416" s="5"/>
      <c r="H416" s="5"/>
      <c r="I416" s="5"/>
      <c r="J416" s="5"/>
      <c r="K416" s="5"/>
    </row>
    <row r="417" spans="1:11" ht="195" customHeight="1" x14ac:dyDescent="0.25">
      <c r="A417" s="5" t="s">
        <v>11</v>
      </c>
      <c r="B417" s="5" t="s">
        <v>19</v>
      </c>
      <c r="C417" s="6" t="s">
        <v>512</v>
      </c>
      <c r="D417" s="5" t="s">
        <v>513</v>
      </c>
      <c r="E417" s="5" t="s">
        <v>509</v>
      </c>
      <c r="F417" s="5" t="s">
        <v>514</v>
      </c>
      <c r="G417" s="5">
        <v>4</v>
      </c>
      <c r="H417" s="5" t="s">
        <v>16</v>
      </c>
      <c r="I417" s="5"/>
      <c r="J417" s="5"/>
      <c r="K417" s="5" t="s">
        <v>321</v>
      </c>
    </row>
    <row r="418" spans="1:11" x14ac:dyDescent="0.25">
      <c r="A418" s="5"/>
      <c r="B418" s="5"/>
      <c r="C418" s="6"/>
      <c r="D418" s="5"/>
      <c r="E418" s="5"/>
      <c r="F418" s="5"/>
      <c r="G418" s="5"/>
      <c r="H418" s="5"/>
      <c r="I418" s="5"/>
      <c r="J418" s="5"/>
      <c r="K418" s="5"/>
    </row>
    <row r="419" spans="1:11" ht="210" customHeight="1" x14ac:dyDescent="0.25">
      <c r="A419" s="5" t="s">
        <v>11</v>
      </c>
      <c r="B419" s="5" t="s">
        <v>19</v>
      </c>
      <c r="C419" s="6" t="s">
        <v>515</v>
      </c>
      <c r="D419" s="5" t="s">
        <v>516</v>
      </c>
      <c r="E419" s="5" t="s">
        <v>517</v>
      </c>
      <c r="F419" s="7">
        <v>36658</v>
      </c>
      <c r="G419" s="5">
        <v>4</v>
      </c>
      <c r="H419" s="5" t="s">
        <v>16</v>
      </c>
      <c r="I419" s="5"/>
      <c r="J419" s="5" t="s">
        <v>30</v>
      </c>
      <c r="K419" s="5"/>
    </row>
    <row r="420" spans="1:11" x14ac:dyDescent="0.25">
      <c r="A420" s="5"/>
      <c r="B420" s="5"/>
      <c r="C420" s="6"/>
      <c r="D420" s="5"/>
      <c r="E420" s="5"/>
      <c r="F420" s="7"/>
      <c r="G420" s="5"/>
      <c r="H420" s="5"/>
      <c r="I420" s="5"/>
      <c r="J420" s="5"/>
      <c r="K420" s="5"/>
    </row>
    <row r="421" spans="1:11" ht="210" customHeight="1" x14ac:dyDescent="0.25">
      <c r="A421" s="5" t="s">
        <v>11</v>
      </c>
      <c r="B421" s="5" t="s">
        <v>19</v>
      </c>
      <c r="C421" s="6" t="s">
        <v>518</v>
      </c>
      <c r="D421" s="5" t="s">
        <v>519</v>
      </c>
      <c r="E421" s="5" t="s">
        <v>504</v>
      </c>
      <c r="F421" s="7">
        <v>36781</v>
      </c>
      <c r="G421" s="5">
        <v>4</v>
      </c>
      <c r="H421" s="5" t="s">
        <v>16</v>
      </c>
      <c r="I421" s="5"/>
      <c r="J421" s="5" t="s">
        <v>477</v>
      </c>
      <c r="K421" s="5" t="s">
        <v>321</v>
      </c>
    </row>
    <row r="422" spans="1:11" x14ac:dyDescent="0.25">
      <c r="A422" s="5"/>
      <c r="B422" s="5"/>
      <c r="C422" s="6"/>
      <c r="D422" s="5"/>
      <c r="E422" s="5"/>
      <c r="F422" s="7"/>
      <c r="G422" s="5"/>
      <c r="H422" s="5"/>
      <c r="I422" s="5"/>
      <c r="J422" s="5"/>
      <c r="K422" s="5"/>
    </row>
    <row r="423" spans="1:11" ht="210" customHeight="1" x14ac:dyDescent="0.25">
      <c r="A423" s="5" t="s">
        <v>11</v>
      </c>
      <c r="B423" s="5" t="s">
        <v>19</v>
      </c>
      <c r="C423" s="6" t="s">
        <v>520</v>
      </c>
      <c r="D423" s="5" t="s">
        <v>521</v>
      </c>
      <c r="E423" s="5" t="s">
        <v>522</v>
      </c>
      <c r="F423" s="7">
        <v>36848</v>
      </c>
      <c r="G423" s="5">
        <v>4</v>
      </c>
      <c r="H423" s="5" t="s">
        <v>16</v>
      </c>
      <c r="I423" s="5"/>
      <c r="J423" s="5"/>
      <c r="K423" s="5"/>
    </row>
    <row r="424" spans="1:11" x14ac:dyDescent="0.25">
      <c r="A424" s="5"/>
      <c r="B424" s="5"/>
      <c r="C424" s="6"/>
      <c r="D424" s="5"/>
      <c r="E424" s="5"/>
      <c r="F424" s="7"/>
      <c r="G424" s="5"/>
      <c r="H424" s="5"/>
      <c r="I424" s="5"/>
      <c r="J424" s="5"/>
      <c r="K424" s="5"/>
    </row>
    <row r="425" spans="1:11" ht="210" customHeight="1" x14ac:dyDescent="0.25">
      <c r="A425" s="5" t="s">
        <v>11</v>
      </c>
      <c r="B425" s="5" t="s">
        <v>19</v>
      </c>
      <c r="C425" s="6" t="s">
        <v>523</v>
      </c>
      <c r="D425" s="5" t="s">
        <v>524</v>
      </c>
      <c r="E425" s="5" t="s">
        <v>525</v>
      </c>
      <c r="F425" s="7">
        <v>36603</v>
      </c>
      <c r="G425" s="5">
        <v>4</v>
      </c>
      <c r="H425" s="5" t="s">
        <v>16</v>
      </c>
      <c r="I425" s="5"/>
      <c r="J425" s="5"/>
      <c r="K425" s="5"/>
    </row>
    <row r="426" spans="1:11" x14ac:dyDescent="0.25">
      <c r="A426" s="5"/>
      <c r="B426" s="5"/>
      <c r="C426" s="6"/>
      <c r="D426" s="5"/>
      <c r="E426" s="5"/>
      <c r="F426" s="7"/>
      <c r="G426" s="5"/>
      <c r="H426" s="5"/>
      <c r="I426" s="5"/>
      <c r="J426" s="5"/>
      <c r="K426" s="5"/>
    </row>
    <row r="427" spans="1:11" ht="210" customHeight="1" x14ac:dyDescent="0.25">
      <c r="A427" s="5" t="s">
        <v>11</v>
      </c>
      <c r="B427" s="5" t="s">
        <v>19</v>
      </c>
      <c r="C427" s="6" t="s">
        <v>526</v>
      </c>
      <c r="D427" s="5" t="s">
        <v>527</v>
      </c>
      <c r="E427" s="5" t="s">
        <v>525</v>
      </c>
      <c r="F427" s="7">
        <v>36664</v>
      </c>
      <c r="G427" s="5">
        <v>4</v>
      </c>
      <c r="H427" s="5" t="s">
        <v>16</v>
      </c>
      <c r="I427" s="5"/>
      <c r="J427" s="5"/>
      <c r="K427" s="5"/>
    </row>
    <row r="428" spans="1:11" x14ac:dyDescent="0.25">
      <c r="A428" s="5"/>
      <c r="B428" s="5"/>
      <c r="C428" s="6"/>
      <c r="D428" s="5"/>
      <c r="E428" s="5"/>
      <c r="F428" s="7"/>
      <c r="G428" s="5"/>
      <c r="H428" s="5"/>
      <c r="I428" s="5"/>
      <c r="J428" s="5"/>
      <c r="K428" s="5"/>
    </row>
    <row r="429" spans="1:11" ht="210" customHeight="1" x14ac:dyDescent="0.25">
      <c r="A429" s="5" t="s">
        <v>11</v>
      </c>
      <c r="B429" s="5" t="s">
        <v>19</v>
      </c>
      <c r="C429" s="6" t="s">
        <v>528</v>
      </c>
      <c r="D429" s="5" t="s">
        <v>529</v>
      </c>
      <c r="E429" s="5" t="s">
        <v>525</v>
      </c>
      <c r="F429" s="7">
        <v>36787</v>
      </c>
      <c r="G429" s="5">
        <v>4</v>
      </c>
      <c r="H429" s="5" t="s">
        <v>16</v>
      </c>
      <c r="I429" s="5"/>
      <c r="J429" s="5" t="s">
        <v>100</v>
      </c>
      <c r="K429" s="5"/>
    </row>
    <row r="430" spans="1:11" x14ac:dyDescent="0.25">
      <c r="A430" s="5"/>
      <c r="B430" s="5"/>
      <c r="C430" s="6"/>
      <c r="D430" s="5"/>
      <c r="E430" s="5"/>
      <c r="F430" s="7"/>
      <c r="G430" s="5"/>
      <c r="H430" s="5"/>
      <c r="I430" s="5"/>
      <c r="J430" s="5"/>
      <c r="K430" s="5"/>
    </row>
    <row r="431" spans="1:11" ht="210" customHeight="1" x14ac:dyDescent="0.25">
      <c r="A431" s="5" t="s">
        <v>11</v>
      </c>
      <c r="B431" s="5" t="s">
        <v>19</v>
      </c>
      <c r="C431" s="6" t="s">
        <v>530</v>
      </c>
      <c r="D431" s="5" t="s">
        <v>531</v>
      </c>
      <c r="E431" s="5" t="s">
        <v>532</v>
      </c>
      <c r="F431" s="5" t="s">
        <v>54</v>
      </c>
      <c r="G431" s="5">
        <v>4</v>
      </c>
      <c r="H431" s="5" t="s">
        <v>16</v>
      </c>
      <c r="I431" s="5"/>
      <c r="J431" s="5" t="s">
        <v>100</v>
      </c>
      <c r="K431" s="5"/>
    </row>
    <row r="432" spans="1:11" x14ac:dyDescent="0.25">
      <c r="A432" s="5"/>
      <c r="B432" s="5"/>
      <c r="C432" s="6"/>
      <c r="D432" s="5"/>
      <c r="E432" s="5"/>
      <c r="F432" s="5"/>
      <c r="G432" s="5"/>
      <c r="H432" s="5"/>
      <c r="I432" s="5"/>
      <c r="J432" s="5"/>
      <c r="K432" s="5"/>
    </row>
    <row r="433" spans="1:11" ht="195" customHeight="1" x14ac:dyDescent="0.25">
      <c r="A433" s="5" t="s">
        <v>11</v>
      </c>
      <c r="B433" s="5" t="s">
        <v>19</v>
      </c>
      <c r="C433" s="6" t="s">
        <v>533</v>
      </c>
      <c r="D433" s="5" t="s">
        <v>534</v>
      </c>
      <c r="E433" s="5" t="s">
        <v>522</v>
      </c>
      <c r="F433" s="7">
        <v>36641</v>
      </c>
      <c r="G433" s="5">
        <v>4</v>
      </c>
      <c r="H433" s="5" t="s">
        <v>16</v>
      </c>
      <c r="I433" s="5"/>
      <c r="J433" s="5" t="s">
        <v>535</v>
      </c>
      <c r="K433" s="5" t="s">
        <v>321</v>
      </c>
    </row>
    <row r="434" spans="1:11" x14ac:dyDescent="0.25">
      <c r="A434" s="5"/>
      <c r="B434" s="5"/>
      <c r="C434" s="6"/>
      <c r="D434" s="5"/>
      <c r="E434" s="5"/>
      <c r="F434" s="7"/>
      <c r="G434" s="5"/>
      <c r="H434" s="5"/>
      <c r="I434" s="5"/>
      <c r="J434" s="5"/>
      <c r="K434" s="5"/>
    </row>
    <row r="435" spans="1:11" ht="195" customHeight="1" x14ac:dyDescent="0.25">
      <c r="A435" s="5" t="s">
        <v>11</v>
      </c>
      <c r="B435" s="5" t="s">
        <v>19</v>
      </c>
      <c r="C435" s="6" t="s">
        <v>536</v>
      </c>
      <c r="D435" s="5" t="s">
        <v>537</v>
      </c>
      <c r="E435" s="5" t="s">
        <v>532</v>
      </c>
      <c r="F435" s="7">
        <v>36814</v>
      </c>
      <c r="G435" s="5">
        <v>4</v>
      </c>
      <c r="H435" s="5" t="s">
        <v>16</v>
      </c>
      <c r="I435" s="5"/>
      <c r="J435" s="5" t="s">
        <v>386</v>
      </c>
      <c r="K435" s="5"/>
    </row>
    <row r="436" spans="1:11" x14ac:dyDescent="0.25">
      <c r="A436" s="5"/>
      <c r="B436" s="5"/>
      <c r="C436" s="6"/>
      <c r="D436" s="5"/>
      <c r="E436" s="5"/>
      <c r="F436" s="7"/>
      <c r="G436" s="5"/>
      <c r="H436" s="5"/>
      <c r="I436" s="5"/>
      <c r="J436" s="5"/>
      <c r="K436" s="5"/>
    </row>
    <row r="437" spans="1:11" ht="195" customHeight="1" x14ac:dyDescent="0.25">
      <c r="A437" s="5" t="s">
        <v>11</v>
      </c>
      <c r="B437" s="5" t="s">
        <v>19</v>
      </c>
      <c r="C437" s="6" t="s">
        <v>538</v>
      </c>
      <c r="D437" s="5" t="s">
        <v>539</v>
      </c>
      <c r="E437" s="5" t="s">
        <v>522</v>
      </c>
      <c r="F437" s="7">
        <v>36597</v>
      </c>
      <c r="G437" s="5">
        <v>4</v>
      </c>
      <c r="H437" s="5" t="s">
        <v>16</v>
      </c>
      <c r="I437" s="5"/>
      <c r="J437" s="5" t="s">
        <v>100</v>
      </c>
      <c r="K437" s="5" t="s">
        <v>321</v>
      </c>
    </row>
    <row r="438" spans="1:11" x14ac:dyDescent="0.25">
      <c r="A438" s="5"/>
      <c r="B438" s="5"/>
      <c r="C438" s="6"/>
      <c r="D438" s="5"/>
      <c r="E438" s="5"/>
      <c r="F438" s="7"/>
      <c r="G438" s="5"/>
      <c r="H438" s="5"/>
      <c r="I438" s="5"/>
      <c r="J438" s="5"/>
      <c r="K438" s="5"/>
    </row>
    <row r="439" spans="1:11" ht="210" customHeight="1" x14ac:dyDescent="0.25">
      <c r="A439" s="5" t="s">
        <v>11</v>
      </c>
      <c r="B439" s="5" t="s">
        <v>12</v>
      </c>
      <c r="C439" s="6" t="s">
        <v>540</v>
      </c>
      <c r="D439" s="5" t="s">
        <v>541</v>
      </c>
      <c r="E439" s="5" t="s">
        <v>319</v>
      </c>
      <c r="F439" s="5" t="e">
        <f>-1 / 20 / 0</f>
        <v>#DIV/0!</v>
      </c>
      <c r="G439" s="5">
        <v>4</v>
      </c>
      <c r="H439" s="5" t="s">
        <v>16</v>
      </c>
      <c r="I439" s="5"/>
      <c r="J439" s="5" t="s">
        <v>542</v>
      </c>
      <c r="K439" s="5"/>
    </row>
    <row r="440" spans="1:11" x14ac:dyDescent="0.25">
      <c r="A440" s="5"/>
      <c r="B440" s="5"/>
      <c r="C440" s="6"/>
      <c r="D440" s="5"/>
      <c r="E440" s="5"/>
      <c r="F440" s="5"/>
      <c r="G440" s="5"/>
      <c r="H440" s="5"/>
      <c r="I440" s="5"/>
      <c r="J440" s="5"/>
      <c r="K440" s="5"/>
    </row>
    <row r="441" spans="1:11" ht="180" customHeight="1" x14ac:dyDescent="0.25">
      <c r="A441" s="5" t="s">
        <v>11</v>
      </c>
      <c r="B441" s="5" t="s">
        <v>12</v>
      </c>
      <c r="C441" s="6" t="s">
        <v>543</v>
      </c>
      <c r="D441" s="5" t="s">
        <v>544</v>
      </c>
      <c r="E441" s="5" t="s">
        <v>545</v>
      </c>
      <c r="F441" s="5" t="s">
        <v>184</v>
      </c>
      <c r="G441" s="5">
        <v>4</v>
      </c>
      <c r="H441" s="5" t="s">
        <v>16</v>
      </c>
      <c r="I441" s="5"/>
      <c r="J441" s="5" t="s">
        <v>542</v>
      </c>
      <c r="K441" s="5"/>
    </row>
    <row r="442" spans="1:11" x14ac:dyDescent="0.25">
      <c r="A442" s="5"/>
      <c r="B442" s="5"/>
      <c r="C442" s="6"/>
      <c r="D442" s="5"/>
      <c r="E442" s="5"/>
      <c r="F442" s="5"/>
      <c r="G442" s="5"/>
      <c r="H442" s="5"/>
      <c r="I442" s="5"/>
      <c r="J442" s="5"/>
      <c r="K442" s="5"/>
    </row>
    <row r="443" spans="1:11" ht="195" customHeight="1" x14ac:dyDescent="0.25">
      <c r="A443" s="5" t="s">
        <v>11</v>
      </c>
      <c r="B443" s="5" t="s">
        <v>12</v>
      </c>
      <c r="C443" s="6" t="s">
        <v>546</v>
      </c>
      <c r="D443" s="5" t="s">
        <v>547</v>
      </c>
      <c r="E443" s="5" t="s">
        <v>408</v>
      </c>
      <c r="F443" s="5" t="e">
        <f>-1 / 20 / 0</f>
        <v>#DIV/0!</v>
      </c>
      <c r="G443" s="5">
        <v>4</v>
      </c>
      <c r="H443" s="5" t="s">
        <v>16</v>
      </c>
      <c r="I443" s="5"/>
      <c r="J443" s="5" t="s">
        <v>542</v>
      </c>
      <c r="K443" s="5"/>
    </row>
    <row r="444" spans="1:11" x14ac:dyDescent="0.25">
      <c r="A444" s="5"/>
      <c r="B444" s="5"/>
      <c r="C444" s="6"/>
      <c r="D444" s="5"/>
      <c r="E444" s="5"/>
      <c r="F444" s="5"/>
      <c r="G444" s="5"/>
      <c r="H444" s="5"/>
      <c r="I444" s="5"/>
      <c r="J444" s="5"/>
      <c r="K444" s="5"/>
    </row>
    <row r="445" spans="1:11" ht="195" customHeight="1" x14ac:dyDescent="0.25">
      <c r="A445" s="5" t="s">
        <v>11</v>
      </c>
      <c r="B445" s="5" t="s">
        <v>12</v>
      </c>
      <c r="C445" s="6" t="s">
        <v>548</v>
      </c>
      <c r="D445" s="5" t="s">
        <v>549</v>
      </c>
      <c r="E445" s="5" t="s">
        <v>550</v>
      </c>
      <c r="F445" s="5" t="s">
        <v>184</v>
      </c>
      <c r="G445" s="5">
        <v>4</v>
      </c>
      <c r="H445" s="5" t="s">
        <v>16</v>
      </c>
      <c r="I445" s="5"/>
      <c r="J445" s="5" t="s">
        <v>542</v>
      </c>
      <c r="K445" s="5"/>
    </row>
    <row r="446" spans="1:11" x14ac:dyDescent="0.25">
      <c r="A446" s="5"/>
      <c r="B446" s="5"/>
      <c r="C446" s="6"/>
      <c r="D446" s="5"/>
      <c r="E446" s="5"/>
      <c r="F446" s="5"/>
      <c r="G446" s="5"/>
      <c r="H446" s="5"/>
      <c r="I446" s="5"/>
      <c r="J446" s="5"/>
      <c r="K446" s="5"/>
    </row>
    <row r="447" spans="1:11" ht="195" customHeight="1" x14ac:dyDescent="0.25">
      <c r="A447" s="5" t="s">
        <v>11</v>
      </c>
      <c r="B447" s="5" t="s">
        <v>12</v>
      </c>
      <c r="C447" s="6" t="s">
        <v>551</v>
      </c>
      <c r="D447" s="5" t="s">
        <v>552</v>
      </c>
      <c r="E447" s="5" t="s">
        <v>553</v>
      </c>
      <c r="F447" s="5" t="s">
        <v>325</v>
      </c>
      <c r="G447" s="5">
        <v>4</v>
      </c>
      <c r="H447" s="5" t="s">
        <v>16</v>
      </c>
      <c r="I447" s="5"/>
      <c r="J447" s="5" t="s">
        <v>542</v>
      </c>
      <c r="K447" s="5"/>
    </row>
    <row r="448" spans="1:11" x14ac:dyDescent="0.25">
      <c r="A448" s="5"/>
      <c r="B448" s="5"/>
      <c r="C448" s="6"/>
      <c r="D448" s="5"/>
      <c r="E448" s="5"/>
      <c r="F448" s="5"/>
      <c r="G448" s="5"/>
      <c r="H448" s="5"/>
      <c r="I448" s="5"/>
      <c r="J448" s="5"/>
      <c r="K448" s="5"/>
    </row>
    <row r="449" spans="1:11" ht="180" customHeight="1" x14ac:dyDescent="0.25">
      <c r="A449" s="5" t="s">
        <v>11</v>
      </c>
      <c r="B449" s="5" t="s">
        <v>12</v>
      </c>
      <c r="C449" s="6" t="s">
        <v>554</v>
      </c>
      <c r="D449" s="5" t="s">
        <v>555</v>
      </c>
      <c r="E449" s="5" t="s">
        <v>556</v>
      </c>
      <c r="F449" s="5" t="s">
        <v>325</v>
      </c>
      <c r="G449" s="5">
        <v>4</v>
      </c>
      <c r="H449" s="5" t="s">
        <v>16</v>
      </c>
      <c r="I449" s="5"/>
      <c r="J449" s="5" t="s">
        <v>557</v>
      </c>
      <c r="K449" s="5"/>
    </row>
    <row r="450" spans="1:11" x14ac:dyDescent="0.25">
      <c r="A450" s="5"/>
      <c r="B450" s="5"/>
      <c r="C450" s="6"/>
      <c r="D450" s="5"/>
      <c r="E450" s="5"/>
      <c r="F450" s="5"/>
      <c r="G450" s="5"/>
      <c r="H450" s="5"/>
      <c r="I450" s="5"/>
      <c r="J450" s="5"/>
      <c r="K450" s="5"/>
    </row>
    <row r="451" spans="1:11" ht="210" customHeight="1" x14ac:dyDescent="0.25">
      <c r="A451" s="5" t="s">
        <v>11</v>
      </c>
      <c r="B451" s="5" t="s">
        <v>19</v>
      </c>
      <c r="C451" s="6" t="s">
        <v>558</v>
      </c>
      <c r="D451" s="5" t="s">
        <v>559</v>
      </c>
      <c r="E451" s="5" t="s">
        <v>411</v>
      </c>
      <c r="F451" s="7">
        <v>36753</v>
      </c>
      <c r="G451" s="5">
        <v>4</v>
      </c>
      <c r="H451" s="5"/>
    </row>
    <row r="452" spans="1:11" x14ac:dyDescent="0.25">
      <c r="A452" s="5"/>
      <c r="B452" s="5"/>
      <c r="C452" s="6"/>
      <c r="D452" s="5"/>
      <c r="E452" s="5"/>
      <c r="F452" s="7"/>
      <c r="G452" s="5"/>
      <c r="H452" s="5"/>
    </row>
    <row r="455" spans="1:11" x14ac:dyDescent="0.25">
      <c r="A455" t="s">
        <v>399</v>
      </c>
    </row>
    <row r="456" spans="1:11" ht="30" x14ac:dyDescent="0.25">
      <c r="A456" s="8" t="s">
        <v>400</v>
      </c>
    </row>
    <row r="458" spans="1:11" ht="75" x14ac:dyDescent="0.25">
      <c r="A458" s="1" t="s">
        <v>0</v>
      </c>
      <c r="B458" s="1" t="s">
        <v>1</v>
      </c>
      <c r="C458" s="1" t="s">
        <v>2</v>
      </c>
      <c r="D458" s="1" t="s">
        <v>3</v>
      </c>
      <c r="E458" s="1" t="s">
        <v>4</v>
      </c>
      <c r="F458" s="1" t="s">
        <v>5</v>
      </c>
      <c r="G458" s="1" t="s">
        <v>6</v>
      </c>
      <c r="H458" s="1" t="s">
        <v>7</v>
      </c>
      <c r="I458" s="1" t="s">
        <v>8</v>
      </c>
      <c r="J458" s="1" t="s">
        <v>9</v>
      </c>
      <c r="K458" s="1" t="s">
        <v>10</v>
      </c>
    </row>
    <row r="459" spans="1:11" ht="195" customHeight="1" x14ac:dyDescent="0.25">
      <c r="A459" s="5" t="s">
        <v>11</v>
      </c>
      <c r="B459" s="5" t="s">
        <v>12</v>
      </c>
      <c r="C459" s="6" t="s">
        <v>560</v>
      </c>
      <c r="D459" s="5" t="s">
        <v>561</v>
      </c>
      <c r="E459" s="5" t="s">
        <v>562</v>
      </c>
      <c r="F459" s="5" t="s">
        <v>325</v>
      </c>
      <c r="G459" s="5">
        <v>4</v>
      </c>
      <c r="H459" s="5" t="s">
        <v>16</v>
      </c>
      <c r="I459" s="5"/>
      <c r="J459" s="5"/>
      <c r="K459" s="5" t="s">
        <v>321</v>
      </c>
    </row>
    <row r="460" spans="1:11" x14ac:dyDescent="0.25">
      <c r="A460" s="5"/>
      <c r="B460" s="5"/>
      <c r="C460" s="6"/>
      <c r="D460" s="5"/>
      <c r="E460" s="5"/>
      <c r="F460" s="5"/>
      <c r="G460" s="5"/>
      <c r="H460" s="5"/>
      <c r="I460" s="5"/>
      <c r="J460" s="5"/>
      <c r="K460" s="5"/>
    </row>
    <row r="461" spans="1:11" ht="195" customHeight="1" x14ac:dyDescent="0.25">
      <c r="A461" s="5" t="s">
        <v>11</v>
      </c>
      <c r="B461" s="5" t="s">
        <v>19</v>
      </c>
      <c r="C461" s="6" t="s">
        <v>563</v>
      </c>
      <c r="D461" s="5" t="s">
        <v>564</v>
      </c>
      <c r="E461" s="5" t="s">
        <v>565</v>
      </c>
      <c r="F461" s="7">
        <v>36671</v>
      </c>
      <c r="G461" s="5">
        <v>4</v>
      </c>
      <c r="H461" s="5" t="s">
        <v>16</v>
      </c>
      <c r="I461" s="5"/>
      <c r="J461" s="5" t="s">
        <v>58</v>
      </c>
      <c r="K461" s="5" t="s">
        <v>321</v>
      </c>
    </row>
    <row r="462" spans="1:11" x14ac:dyDescent="0.25">
      <c r="A462" s="5"/>
      <c r="B462" s="5"/>
      <c r="C462" s="6"/>
      <c r="D462" s="5"/>
      <c r="E462" s="5"/>
      <c r="F462" s="7"/>
      <c r="G462" s="5"/>
      <c r="H462" s="5"/>
      <c r="I462" s="5"/>
      <c r="J462" s="5"/>
      <c r="K462" s="5"/>
    </row>
    <row r="463" spans="1:11" ht="195" customHeight="1" x14ac:dyDescent="0.25">
      <c r="A463" s="5" t="s">
        <v>11</v>
      </c>
      <c r="B463" s="5" t="s">
        <v>19</v>
      </c>
      <c r="C463" s="6" t="s">
        <v>566</v>
      </c>
      <c r="D463" s="5" t="s">
        <v>567</v>
      </c>
      <c r="E463" s="5" t="s">
        <v>372</v>
      </c>
      <c r="F463" s="7">
        <v>36702</v>
      </c>
      <c r="G463" s="5">
        <v>4</v>
      </c>
      <c r="H463" s="5" t="s">
        <v>16</v>
      </c>
      <c r="I463" s="5"/>
      <c r="J463" s="5"/>
      <c r="K463" s="5" t="s">
        <v>321</v>
      </c>
    </row>
    <row r="464" spans="1:11" x14ac:dyDescent="0.25">
      <c r="A464" s="5"/>
      <c r="B464" s="5"/>
      <c r="C464" s="6"/>
      <c r="D464" s="5"/>
      <c r="E464" s="5"/>
      <c r="F464" s="7"/>
      <c r="G464" s="5"/>
      <c r="H464" s="5"/>
      <c r="I464" s="5"/>
      <c r="J464" s="5"/>
      <c r="K464" s="5"/>
    </row>
    <row r="465" spans="1:11" ht="180" customHeight="1" x14ac:dyDescent="0.25">
      <c r="A465" s="5" t="s">
        <v>11</v>
      </c>
      <c r="B465" s="5" t="s">
        <v>12</v>
      </c>
      <c r="C465" s="6" t="s">
        <v>568</v>
      </c>
      <c r="D465" s="5" t="s">
        <v>569</v>
      </c>
      <c r="E465" s="5" t="s">
        <v>570</v>
      </c>
      <c r="F465" s="5" t="s">
        <v>325</v>
      </c>
      <c r="G465" s="5">
        <v>4</v>
      </c>
      <c r="H465" s="5" t="s">
        <v>16</v>
      </c>
      <c r="I465" s="5"/>
      <c r="J465" s="5"/>
      <c r="K465" s="5" t="s">
        <v>321</v>
      </c>
    </row>
    <row r="466" spans="1:11" x14ac:dyDescent="0.25">
      <c r="A466" s="5"/>
      <c r="B466" s="5"/>
      <c r="C466" s="6"/>
      <c r="D466" s="5"/>
      <c r="E466" s="5"/>
      <c r="F466" s="5"/>
      <c r="G466" s="5"/>
      <c r="H466" s="5"/>
      <c r="I466" s="5"/>
      <c r="J466" s="5"/>
      <c r="K466" s="5"/>
    </row>
    <row r="467" spans="1:11" ht="195" customHeight="1" x14ac:dyDescent="0.25">
      <c r="A467" s="5" t="s">
        <v>11</v>
      </c>
      <c r="B467" s="5" t="s">
        <v>19</v>
      </c>
      <c r="C467" s="6" t="s">
        <v>571</v>
      </c>
      <c r="D467" s="5" t="s">
        <v>371</v>
      </c>
      <c r="E467" s="5" t="s">
        <v>372</v>
      </c>
      <c r="F467" s="5" t="s">
        <v>572</v>
      </c>
      <c r="G467" s="5">
        <v>4</v>
      </c>
      <c r="H467" s="5" t="s">
        <v>16</v>
      </c>
      <c r="I467" s="5"/>
      <c r="J467" s="5"/>
      <c r="K467" s="5" t="s">
        <v>321</v>
      </c>
    </row>
    <row r="468" spans="1:11" x14ac:dyDescent="0.25">
      <c r="A468" s="5"/>
      <c r="B468" s="5"/>
      <c r="C468" s="6"/>
      <c r="D468" s="5"/>
      <c r="E468" s="5"/>
      <c r="F468" s="5"/>
      <c r="G468" s="5"/>
      <c r="H468" s="5"/>
      <c r="I468" s="5"/>
      <c r="J468" s="5"/>
      <c r="K468" s="5"/>
    </row>
    <row r="469" spans="1:11" ht="195" customHeight="1" x14ac:dyDescent="0.25">
      <c r="A469" s="5" t="s">
        <v>11</v>
      </c>
      <c r="B469" s="5" t="s">
        <v>19</v>
      </c>
      <c r="C469" s="6" t="s">
        <v>573</v>
      </c>
      <c r="D469" s="5" t="s">
        <v>574</v>
      </c>
      <c r="E469" s="5" t="s">
        <v>575</v>
      </c>
      <c r="F469" s="7">
        <v>36732</v>
      </c>
      <c r="G469" s="5">
        <v>4</v>
      </c>
      <c r="H469" s="5" t="s">
        <v>16</v>
      </c>
      <c r="I469" s="5"/>
      <c r="J469" s="5"/>
      <c r="K469" s="5" t="s">
        <v>321</v>
      </c>
    </row>
    <row r="470" spans="1:11" x14ac:dyDescent="0.25">
      <c r="A470" s="5"/>
      <c r="B470" s="5"/>
      <c r="C470" s="6"/>
      <c r="D470" s="5"/>
      <c r="E470" s="5"/>
      <c r="F470" s="7"/>
      <c r="G470" s="5"/>
      <c r="H470" s="5"/>
      <c r="I470" s="5"/>
      <c r="J470" s="5"/>
      <c r="K470" s="5"/>
    </row>
    <row r="471" spans="1:11" ht="195" customHeight="1" x14ac:dyDescent="0.25">
      <c r="A471" s="5" t="s">
        <v>11</v>
      </c>
      <c r="B471" s="5" t="s">
        <v>19</v>
      </c>
      <c r="C471" s="6" t="s">
        <v>576</v>
      </c>
      <c r="D471" s="5" t="s">
        <v>577</v>
      </c>
      <c r="E471" s="5" t="s">
        <v>562</v>
      </c>
      <c r="F471" s="5" t="s">
        <v>578</v>
      </c>
      <c r="G471" s="5">
        <v>4</v>
      </c>
      <c r="H471" s="5" t="s">
        <v>16</v>
      </c>
      <c r="I471" s="5"/>
      <c r="J471" s="5"/>
      <c r="K471" s="5" t="s">
        <v>321</v>
      </c>
    </row>
    <row r="472" spans="1:11" x14ac:dyDescent="0.25">
      <c r="A472" s="5"/>
      <c r="B472" s="5"/>
      <c r="C472" s="6"/>
      <c r="D472" s="5"/>
      <c r="E472" s="5"/>
      <c r="F472" s="5"/>
      <c r="G472" s="5"/>
      <c r="H472" s="5"/>
      <c r="I472" s="5"/>
      <c r="J472" s="5"/>
      <c r="K472" s="5"/>
    </row>
    <row r="473" spans="1:11" ht="195" customHeight="1" x14ac:dyDescent="0.25">
      <c r="A473" s="5" t="s">
        <v>11</v>
      </c>
      <c r="B473" s="5" t="s">
        <v>19</v>
      </c>
      <c r="C473" s="6" t="s">
        <v>579</v>
      </c>
      <c r="D473" s="5" t="s">
        <v>580</v>
      </c>
      <c r="E473" s="5" t="s">
        <v>581</v>
      </c>
      <c r="F473" s="5" t="s">
        <v>582</v>
      </c>
      <c r="G473" s="5">
        <v>4</v>
      </c>
      <c r="H473" s="5" t="s">
        <v>16</v>
      </c>
      <c r="I473" s="5"/>
      <c r="J473" s="5"/>
      <c r="K473" s="5" t="s">
        <v>321</v>
      </c>
    </row>
    <row r="474" spans="1:11" x14ac:dyDescent="0.25">
      <c r="A474" s="5"/>
      <c r="B474" s="5"/>
      <c r="C474" s="6"/>
      <c r="D474" s="5"/>
      <c r="E474" s="5"/>
      <c r="F474" s="5"/>
      <c r="G474" s="5"/>
      <c r="H474" s="5"/>
      <c r="I474" s="5"/>
      <c r="J474" s="5"/>
      <c r="K474" s="5"/>
    </row>
    <row r="475" spans="1:11" ht="180" customHeight="1" x14ac:dyDescent="0.25">
      <c r="A475" s="5" t="s">
        <v>11</v>
      </c>
      <c r="B475" s="5" t="s">
        <v>19</v>
      </c>
      <c r="C475" s="6" t="s">
        <v>583</v>
      </c>
      <c r="D475" s="5" t="s">
        <v>584</v>
      </c>
      <c r="E475" s="5" t="s">
        <v>575</v>
      </c>
      <c r="F475" s="7">
        <v>36641</v>
      </c>
      <c r="G475" s="5">
        <v>4</v>
      </c>
      <c r="H475" s="5" t="s">
        <v>16</v>
      </c>
      <c r="I475" s="5"/>
      <c r="J475" s="5" t="s">
        <v>457</v>
      </c>
      <c r="K475" s="5" t="s">
        <v>321</v>
      </c>
    </row>
    <row r="476" spans="1:11" x14ac:dyDescent="0.25">
      <c r="A476" s="5"/>
      <c r="B476" s="5"/>
      <c r="C476" s="6"/>
      <c r="D476" s="5"/>
      <c r="E476" s="5"/>
      <c r="F476" s="7"/>
      <c r="G476" s="5"/>
      <c r="H476" s="5"/>
      <c r="I476" s="5"/>
      <c r="J476" s="5"/>
      <c r="K476" s="5"/>
    </row>
    <row r="477" spans="1:11" ht="195" customHeight="1" x14ac:dyDescent="0.25">
      <c r="A477" s="5" t="s">
        <v>11</v>
      </c>
      <c r="B477" s="5" t="s">
        <v>19</v>
      </c>
      <c r="C477" s="6" t="s">
        <v>585</v>
      </c>
      <c r="D477" s="5" t="s">
        <v>586</v>
      </c>
      <c r="E477" s="5" t="s">
        <v>565</v>
      </c>
      <c r="F477" s="7">
        <v>36794</v>
      </c>
      <c r="G477" s="5">
        <v>4</v>
      </c>
      <c r="H477" s="5" t="s">
        <v>16</v>
      </c>
      <c r="I477" s="5"/>
      <c r="J477" s="5" t="s">
        <v>58</v>
      </c>
      <c r="K477" s="5" t="s">
        <v>321</v>
      </c>
    </row>
    <row r="478" spans="1:11" x14ac:dyDescent="0.25">
      <c r="A478" s="5"/>
      <c r="B478" s="5"/>
      <c r="C478" s="6"/>
      <c r="D478" s="5"/>
      <c r="E478" s="5"/>
      <c r="F478" s="7"/>
      <c r="G478" s="5"/>
      <c r="H478" s="5"/>
      <c r="I478" s="5"/>
      <c r="J478" s="5"/>
      <c r="K478" s="5"/>
    </row>
    <row r="479" spans="1:11" ht="180" customHeight="1" x14ac:dyDescent="0.25">
      <c r="A479" s="5" t="s">
        <v>11</v>
      </c>
      <c r="B479" s="5" t="s">
        <v>19</v>
      </c>
      <c r="C479" s="6" t="s">
        <v>587</v>
      </c>
      <c r="D479" s="5" t="s">
        <v>588</v>
      </c>
      <c r="E479" s="5" t="s">
        <v>570</v>
      </c>
      <c r="F479" s="7">
        <v>36794</v>
      </c>
      <c r="G479" s="5">
        <v>4</v>
      </c>
      <c r="H479" s="5" t="s">
        <v>16</v>
      </c>
      <c r="I479" s="5"/>
      <c r="J479" s="5"/>
      <c r="K479" s="5" t="s">
        <v>321</v>
      </c>
    </row>
    <row r="480" spans="1:11" x14ac:dyDescent="0.25">
      <c r="A480" s="5"/>
      <c r="B480" s="5"/>
      <c r="C480" s="6"/>
      <c r="D480" s="5"/>
      <c r="E480" s="5"/>
      <c r="F480" s="7"/>
      <c r="G480" s="5"/>
      <c r="H480" s="5"/>
      <c r="I480" s="5"/>
      <c r="J480" s="5"/>
      <c r="K480" s="5"/>
    </row>
    <row r="481" spans="1:11" ht="180" customHeight="1" x14ac:dyDescent="0.25">
      <c r="A481" s="5" t="s">
        <v>11</v>
      </c>
      <c r="B481" s="5" t="s">
        <v>19</v>
      </c>
      <c r="C481" s="6" t="s">
        <v>589</v>
      </c>
      <c r="D481" s="5" t="s">
        <v>590</v>
      </c>
      <c r="E481" s="5" t="s">
        <v>372</v>
      </c>
      <c r="F481" s="7">
        <v>36540</v>
      </c>
      <c r="G481" s="5">
        <v>4</v>
      </c>
      <c r="H481" s="5" t="s">
        <v>16</v>
      </c>
      <c r="I481" s="5"/>
      <c r="J481" s="5" t="s">
        <v>30</v>
      </c>
      <c r="K481" s="5" t="s">
        <v>321</v>
      </c>
    </row>
    <row r="482" spans="1:11" x14ac:dyDescent="0.25">
      <c r="A482" s="5"/>
      <c r="B482" s="5"/>
      <c r="C482" s="6"/>
      <c r="D482" s="5"/>
      <c r="E482" s="5"/>
      <c r="F482" s="7"/>
      <c r="G482" s="5"/>
      <c r="H482" s="5"/>
      <c r="I482" s="5"/>
      <c r="J482" s="5"/>
      <c r="K482" s="5"/>
    </row>
    <row r="483" spans="1:11" ht="195" customHeight="1" x14ac:dyDescent="0.25">
      <c r="A483" s="5" t="s">
        <v>11</v>
      </c>
      <c r="B483" s="5" t="s">
        <v>19</v>
      </c>
      <c r="C483" s="6" t="s">
        <v>591</v>
      </c>
      <c r="D483" s="5" t="s">
        <v>592</v>
      </c>
      <c r="E483" s="5" t="s">
        <v>570</v>
      </c>
      <c r="F483" s="7">
        <v>36753</v>
      </c>
      <c r="G483" s="5">
        <v>4</v>
      </c>
      <c r="H483" s="5" t="s">
        <v>16</v>
      </c>
      <c r="I483" s="5"/>
      <c r="J483" s="5" t="s">
        <v>30</v>
      </c>
      <c r="K483" s="5" t="s">
        <v>321</v>
      </c>
    </row>
    <row r="484" spans="1:11" x14ac:dyDescent="0.25">
      <c r="A484" s="5"/>
      <c r="B484" s="5"/>
      <c r="C484" s="6"/>
      <c r="D484" s="5"/>
      <c r="E484" s="5"/>
      <c r="F484" s="7"/>
      <c r="G484" s="5"/>
      <c r="H484" s="5"/>
      <c r="I484" s="5"/>
      <c r="J484" s="5"/>
      <c r="K484" s="5"/>
    </row>
    <row r="485" spans="1:11" ht="180" customHeight="1" x14ac:dyDescent="0.25">
      <c r="A485" s="5" t="s">
        <v>11</v>
      </c>
      <c r="B485" s="5" t="s">
        <v>19</v>
      </c>
      <c r="C485" s="6" t="s">
        <v>593</v>
      </c>
      <c r="D485" s="5" t="s">
        <v>594</v>
      </c>
      <c r="E485" s="5" t="s">
        <v>565</v>
      </c>
      <c r="F485" s="7">
        <v>36631</v>
      </c>
      <c r="G485" s="5">
        <v>4</v>
      </c>
      <c r="H485" s="5" t="s">
        <v>16</v>
      </c>
      <c r="I485" s="5"/>
      <c r="J485" s="5" t="s">
        <v>468</v>
      </c>
      <c r="K485" s="5" t="s">
        <v>321</v>
      </c>
    </row>
    <row r="486" spans="1:11" x14ac:dyDescent="0.25">
      <c r="A486" s="5"/>
      <c r="B486" s="5"/>
      <c r="C486" s="6"/>
      <c r="D486" s="5"/>
      <c r="E486" s="5"/>
      <c r="F486" s="7"/>
      <c r="G486" s="5"/>
      <c r="H486" s="5"/>
      <c r="I486" s="5"/>
      <c r="J486" s="5"/>
      <c r="K486" s="5"/>
    </row>
    <row r="487" spans="1:11" ht="180" customHeight="1" x14ac:dyDescent="0.25">
      <c r="A487" s="5" t="s">
        <v>11</v>
      </c>
      <c r="B487" s="5" t="s">
        <v>19</v>
      </c>
      <c r="C487" s="6" t="s">
        <v>595</v>
      </c>
      <c r="D487" s="5" t="s">
        <v>596</v>
      </c>
      <c r="E487" s="5" t="s">
        <v>562</v>
      </c>
      <c r="F487" s="7">
        <v>36814</v>
      </c>
      <c r="G487" s="5">
        <v>4</v>
      </c>
    </row>
    <row r="488" spans="1:11" x14ac:dyDescent="0.25">
      <c r="A488" s="5"/>
      <c r="B488" s="5"/>
      <c r="C488" s="6"/>
      <c r="D488" s="5"/>
      <c r="E488" s="5"/>
      <c r="F488" s="7"/>
      <c r="G488" s="5"/>
    </row>
    <row r="492" spans="1:11" ht="75" x14ac:dyDescent="0.25">
      <c r="A492" s="1" t="s">
        <v>0</v>
      </c>
      <c r="B492" s="1" t="s">
        <v>1</v>
      </c>
      <c r="C492" s="1" t="s">
        <v>2</v>
      </c>
      <c r="D492" s="1" t="s">
        <v>3</v>
      </c>
      <c r="E492" s="1" t="s">
        <v>4</v>
      </c>
      <c r="F492" s="1" t="s">
        <v>5</v>
      </c>
      <c r="G492" s="1" t="s">
        <v>6</v>
      </c>
      <c r="H492" s="1" t="s">
        <v>7</v>
      </c>
      <c r="I492" s="1" t="s">
        <v>8</v>
      </c>
      <c r="J492" s="1" t="s">
        <v>9</v>
      </c>
      <c r="K492" s="1" t="s">
        <v>10</v>
      </c>
    </row>
    <row r="493" spans="1:11" ht="180" customHeight="1" x14ac:dyDescent="0.25">
      <c r="A493" s="5" t="s">
        <v>11</v>
      </c>
      <c r="B493" s="5" t="s">
        <v>19</v>
      </c>
      <c r="C493" s="6" t="s">
        <v>597</v>
      </c>
      <c r="D493" s="5" t="s">
        <v>598</v>
      </c>
      <c r="E493" s="5" t="s">
        <v>45</v>
      </c>
      <c r="F493" s="7">
        <v>36702</v>
      </c>
      <c r="G493" s="5">
        <v>4</v>
      </c>
      <c r="H493" s="5" t="s">
        <v>16</v>
      </c>
      <c r="I493" s="5"/>
      <c r="J493" s="5"/>
      <c r="K493" s="5"/>
    </row>
    <row r="494" spans="1:11" x14ac:dyDescent="0.25">
      <c r="A494" s="5"/>
      <c r="B494" s="5"/>
      <c r="C494" s="6"/>
      <c r="D494" s="5"/>
      <c r="E494" s="5"/>
      <c r="F494" s="7"/>
      <c r="G494" s="5"/>
      <c r="H494" s="5"/>
      <c r="I494" s="5"/>
      <c r="J494" s="5"/>
      <c r="K494" s="5"/>
    </row>
    <row r="495" spans="1:11" ht="195" customHeight="1" x14ac:dyDescent="0.25">
      <c r="A495" s="5" t="s">
        <v>11</v>
      </c>
      <c r="B495" s="5" t="s">
        <v>19</v>
      </c>
      <c r="C495" s="6" t="s">
        <v>599</v>
      </c>
      <c r="D495" s="5" t="s">
        <v>600</v>
      </c>
      <c r="E495" s="5" t="s">
        <v>601</v>
      </c>
      <c r="F495" s="7">
        <v>36768</v>
      </c>
      <c r="G495" s="5">
        <v>4</v>
      </c>
      <c r="H495" s="5" t="s">
        <v>16</v>
      </c>
      <c r="I495" s="5"/>
      <c r="J495" s="5"/>
      <c r="K495" s="5"/>
    </row>
    <row r="496" spans="1:11" x14ac:dyDescent="0.25">
      <c r="A496" s="5"/>
      <c r="B496" s="5"/>
      <c r="C496" s="6"/>
      <c r="D496" s="5"/>
      <c r="E496" s="5"/>
      <c r="F496" s="7"/>
      <c r="G496" s="5"/>
      <c r="H496" s="5"/>
      <c r="I496" s="5"/>
      <c r="J496" s="5"/>
      <c r="K496" s="5"/>
    </row>
    <row r="497" spans="1:11" ht="180" customHeight="1" x14ac:dyDescent="0.25">
      <c r="A497" s="5" t="s">
        <v>11</v>
      </c>
      <c r="B497" s="5" t="s">
        <v>19</v>
      </c>
      <c r="C497" s="6" t="s">
        <v>602</v>
      </c>
      <c r="D497" s="5" t="s">
        <v>603</v>
      </c>
      <c r="E497" s="5" t="s">
        <v>604</v>
      </c>
      <c r="F497" s="7">
        <v>36661</v>
      </c>
      <c r="G497" s="5">
        <v>4</v>
      </c>
      <c r="H497" s="5" t="s">
        <v>16</v>
      </c>
      <c r="I497" s="5"/>
      <c r="J497" s="5" t="s">
        <v>149</v>
      </c>
      <c r="K497" s="5"/>
    </row>
    <row r="498" spans="1:11" x14ac:dyDescent="0.25">
      <c r="A498" s="5"/>
      <c r="B498" s="5"/>
      <c r="C498" s="6"/>
      <c r="D498" s="5"/>
      <c r="E498" s="5"/>
      <c r="F498" s="7"/>
      <c r="G498" s="5"/>
      <c r="H498" s="5"/>
      <c r="I498" s="5"/>
      <c r="J498" s="5"/>
      <c r="K498" s="5"/>
    </row>
    <row r="499" spans="1:11" ht="195" customHeight="1" x14ac:dyDescent="0.25">
      <c r="A499" s="5" t="s">
        <v>11</v>
      </c>
      <c r="B499" s="5" t="s">
        <v>19</v>
      </c>
      <c r="C499" s="6" t="s">
        <v>605</v>
      </c>
      <c r="D499" s="5" t="s">
        <v>606</v>
      </c>
      <c r="E499" s="5" t="s">
        <v>45</v>
      </c>
      <c r="F499" s="7">
        <v>36610</v>
      </c>
      <c r="G499" s="5">
        <v>4</v>
      </c>
      <c r="H499" s="5" t="s">
        <v>16</v>
      </c>
      <c r="I499" s="5"/>
      <c r="J499" s="5" t="s">
        <v>149</v>
      </c>
      <c r="K499" s="5"/>
    </row>
    <row r="500" spans="1:11" x14ac:dyDescent="0.25">
      <c r="A500" s="5"/>
      <c r="B500" s="5"/>
      <c r="C500" s="6"/>
      <c r="D500" s="5"/>
      <c r="E500" s="5"/>
      <c r="F500" s="7"/>
      <c r="G500" s="5"/>
      <c r="H500" s="5"/>
      <c r="I500" s="5"/>
      <c r="J500" s="5"/>
      <c r="K500" s="5"/>
    </row>
    <row r="501" spans="1:11" ht="195" customHeight="1" x14ac:dyDescent="0.25">
      <c r="A501" s="5" t="s">
        <v>11</v>
      </c>
      <c r="B501" s="5" t="s">
        <v>12</v>
      </c>
      <c r="C501" s="6" t="s">
        <v>607</v>
      </c>
      <c r="D501" s="5" t="s">
        <v>608</v>
      </c>
      <c r="E501" s="5" t="s">
        <v>45</v>
      </c>
      <c r="F501" s="5" t="e">
        <f>-1 / 30 / 0</f>
        <v>#DIV/0!</v>
      </c>
      <c r="G501" s="5">
        <v>4</v>
      </c>
      <c r="H501" s="5" t="s">
        <v>16</v>
      </c>
      <c r="I501" s="5"/>
      <c r="J501" s="5" t="s">
        <v>149</v>
      </c>
      <c r="K501" s="5" t="s">
        <v>486</v>
      </c>
    </row>
    <row r="502" spans="1:11" x14ac:dyDescent="0.25">
      <c r="A502" s="5"/>
      <c r="B502" s="5"/>
      <c r="C502" s="6"/>
      <c r="D502" s="5"/>
      <c r="E502" s="5"/>
      <c r="F502" s="5"/>
      <c r="G502" s="5"/>
      <c r="H502" s="5"/>
      <c r="I502" s="5"/>
      <c r="J502" s="5"/>
      <c r="K502" s="5"/>
    </row>
    <row r="503" spans="1:11" ht="195" customHeight="1" x14ac:dyDescent="0.25">
      <c r="A503" s="5" t="s">
        <v>11</v>
      </c>
      <c r="B503" s="5" t="s">
        <v>19</v>
      </c>
      <c r="C503" s="6" t="s">
        <v>609</v>
      </c>
      <c r="D503" s="5" t="s">
        <v>610</v>
      </c>
      <c r="E503" s="5" t="s">
        <v>611</v>
      </c>
      <c r="F503" s="7">
        <v>36555</v>
      </c>
      <c r="G503" s="5">
        <v>4</v>
      </c>
      <c r="H503" s="5" t="s">
        <v>16</v>
      </c>
      <c r="I503" s="5"/>
      <c r="J503" s="5" t="s">
        <v>149</v>
      </c>
      <c r="K503" s="5" t="s">
        <v>486</v>
      </c>
    </row>
    <row r="504" spans="1:11" x14ac:dyDescent="0.25">
      <c r="A504" s="5"/>
      <c r="B504" s="5"/>
      <c r="C504" s="6"/>
      <c r="D504" s="5"/>
      <c r="E504" s="5"/>
      <c r="F504" s="7"/>
      <c r="G504" s="5"/>
      <c r="H504" s="5"/>
      <c r="I504" s="5"/>
      <c r="J504" s="5"/>
      <c r="K504" s="5"/>
    </row>
    <row r="505" spans="1:11" ht="195" customHeight="1" x14ac:dyDescent="0.25">
      <c r="A505" s="5" t="s">
        <v>11</v>
      </c>
      <c r="B505" s="5" t="s">
        <v>12</v>
      </c>
      <c r="C505" s="6" t="s">
        <v>612</v>
      </c>
      <c r="D505" s="5" t="s">
        <v>613</v>
      </c>
      <c r="E505" s="5" t="s">
        <v>45</v>
      </c>
      <c r="F505" s="5" t="e">
        <f>-1 / 30 / 0</f>
        <v>#DIV/0!</v>
      </c>
      <c r="G505" s="5">
        <v>4</v>
      </c>
      <c r="H505" s="5" t="s">
        <v>16</v>
      </c>
      <c r="I505" s="5"/>
      <c r="J505" s="5" t="s">
        <v>149</v>
      </c>
      <c r="K505" s="5" t="s">
        <v>486</v>
      </c>
    </row>
    <row r="506" spans="1:11" x14ac:dyDescent="0.25">
      <c r="A506" s="5"/>
      <c r="B506" s="5"/>
      <c r="C506" s="6"/>
      <c r="D506" s="5"/>
      <c r="E506" s="5"/>
      <c r="F506" s="5"/>
      <c r="G506" s="5"/>
      <c r="H506" s="5"/>
      <c r="I506" s="5"/>
      <c r="J506" s="5"/>
      <c r="K506" s="5"/>
    </row>
    <row r="507" spans="1:11" ht="180" customHeight="1" x14ac:dyDescent="0.25">
      <c r="A507" s="5" t="s">
        <v>11</v>
      </c>
      <c r="B507" s="5" t="s">
        <v>19</v>
      </c>
      <c r="C507" s="6" t="s">
        <v>614</v>
      </c>
      <c r="D507" s="5" t="s">
        <v>615</v>
      </c>
      <c r="E507" s="5" t="s">
        <v>545</v>
      </c>
      <c r="F507" s="7">
        <v>36555</v>
      </c>
      <c r="G507" s="5">
        <v>4</v>
      </c>
      <c r="H507" s="5" t="s">
        <v>16</v>
      </c>
      <c r="I507" s="5"/>
      <c r="J507" s="5" t="s">
        <v>149</v>
      </c>
      <c r="K507" s="5" t="s">
        <v>486</v>
      </c>
    </row>
    <row r="508" spans="1:11" x14ac:dyDescent="0.25">
      <c r="A508" s="5"/>
      <c r="B508" s="5"/>
      <c r="C508" s="6"/>
      <c r="D508" s="5"/>
      <c r="E508" s="5"/>
      <c r="F508" s="7"/>
      <c r="G508" s="5"/>
      <c r="H508" s="5"/>
      <c r="I508" s="5"/>
      <c r="J508" s="5"/>
      <c r="K508" s="5"/>
    </row>
    <row r="509" spans="1:11" ht="195" customHeight="1" x14ac:dyDescent="0.25">
      <c r="A509" s="5" t="s">
        <v>11</v>
      </c>
      <c r="B509" s="5" t="s">
        <v>19</v>
      </c>
      <c r="C509" s="6" t="s">
        <v>616</v>
      </c>
      <c r="D509" s="5" t="s">
        <v>617</v>
      </c>
      <c r="E509" s="5" t="s">
        <v>618</v>
      </c>
      <c r="F509" s="7">
        <v>36615</v>
      </c>
      <c r="G509" s="5">
        <v>4</v>
      </c>
      <c r="H509" s="5" t="s">
        <v>16</v>
      </c>
      <c r="I509" s="5"/>
      <c r="J509" s="5" t="s">
        <v>149</v>
      </c>
      <c r="K509" s="5" t="s">
        <v>486</v>
      </c>
    </row>
    <row r="510" spans="1:11" x14ac:dyDescent="0.25">
      <c r="A510" s="5"/>
      <c r="B510" s="5"/>
      <c r="C510" s="6"/>
      <c r="D510" s="5"/>
      <c r="E510" s="5"/>
      <c r="F510" s="7"/>
      <c r="G510" s="5"/>
      <c r="H510" s="5"/>
      <c r="I510" s="5"/>
      <c r="J510" s="5"/>
      <c r="K510" s="5"/>
    </row>
    <row r="511" spans="1:11" ht="180" customHeight="1" x14ac:dyDescent="0.25">
      <c r="A511" s="5" t="s">
        <v>11</v>
      </c>
      <c r="B511" s="5" t="s">
        <v>12</v>
      </c>
      <c r="C511" s="6" t="s">
        <v>619</v>
      </c>
      <c r="D511" s="5" t="s">
        <v>620</v>
      </c>
      <c r="E511" s="5" t="s">
        <v>621</v>
      </c>
      <c r="F511" s="5" t="e">
        <f>-1 / 25 / 0</f>
        <v>#DIV/0!</v>
      </c>
      <c r="G511" s="5">
        <v>4</v>
      </c>
      <c r="H511" s="5" t="s">
        <v>16</v>
      </c>
      <c r="I511" s="5"/>
      <c r="J511" s="5" t="s">
        <v>149</v>
      </c>
      <c r="K511" s="5" t="s">
        <v>486</v>
      </c>
    </row>
    <row r="512" spans="1:11" x14ac:dyDescent="0.25">
      <c r="A512" s="5"/>
      <c r="B512" s="5"/>
      <c r="C512" s="6"/>
      <c r="D512" s="5"/>
      <c r="E512" s="5"/>
      <c r="F512" s="5"/>
      <c r="G512" s="5"/>
      <c r="H512" s="5"/>
      <c r="I512" s="5"/>
      <c r="J512" s="5"/>
      <c r="K512" s="5"/>
    </row>
    <row r="513" spans="1:11" ht="180" customHeight="1" x14ac:dyDescent="0.25">
      <c r="A513" s="5" t="s">
        <v>11</v>
      </c>
      <c r="B513" s="5" t="s">
        <v>12</v>
      </c>
      <c r="C513" s="6" t="s">
        <v>622</v>
      </c>
      <c r="D513" s="5" t="s">
        <v>623</v>
      </c>
      <c r="E513" s="5" t="s">
        <v>621</v>
      </c>
      <c r="F513" s="5" t="e">
        <f>-1 / 25 / 0</f>
        <v>#DIV/0!</v>
      </c>
      <c r="G513" s="5">
        <v>4</v>
      </c>
      <c r="H513" s="5" t="s">
        <v>16</v>
      </c>
      <c r="I513" s="5"/>
      <c r="J513" s="5" t="s">
        <v>149</v>
      </c>
      <c r="K513" s="5" t="s">
        <v>486</v>
      </c>
    </row>
    <row r="514" spans="1:11" x14ac:dyDescent="0.25">
      <c r="A514" s="5"/>
      <c r="B514" s="5"/>
      <c r="C514" s="6"/>
      <c r="D514" s="5"/>
      <c r="E514" s="5"/>
      <c r="F514" s="5"/>
      <c r="G514" s="5"/>
      <c r="H514" s="5"/>
      <c r="I514" s="5"/>
      <c r="J514" s="5"/>
      <c r="K514" s="5"/>
    </row>
    <row r="515" spans="1:11" ht="195" customHeight="1" x14ac:dyDescent="0.25">
      <c r="A515" s="5" t="s">
        <v>11</v>
      </c>
      <c r="B515" s="5" t="s">
        <v>19</v>
      </c>
      <c r="C515" s="6" t="s">
        <v>624</v>
      </c>
      <c r="D515" s="5" t="s">
        <v>625</v>
      </c>
      <c r="E515" s="5" t="s">
        <v>601</v>
      </c>
      <c r="F515" s="5" t="s">
        <v>626</v>
      </c>
      <c r="G515" s="5">
        <v>4</v>
      </c>
      <c r="H515" s="5" t="s">
        <v>16</v>
      </c>
      <c r="I515" s="5"/>
      <c r="J515" s="5" t="s">
        <v>149</v>
      </c>
      <c r="K515" s="5" t="s">
        <v>486</v>
      </c>
    </row>
    <row r="516" spans="1:11" x14ac:dyDescent="0.25">
      <c r="A516" s="5"/>
      <c r="B516" s="5"/>
      <c r="C516" s="6"/>
      <c r="D516" s="5"/>
      <c r="E516" s="5"/>
      <c r="F516" s="5"/>
      <c r="G516" s="5"/>
      <c r="H516" s="5"/>
      <c r="I516" s="5"/>
      <c r="J516" s="5"/>
      <c r="K516" s="5"/>
    </row>
    <row r="517" spans="1:11" ht="195" customHeight="1" x14ac:dyDescent="0.25">
      <c r="A517" s="5" t="s">
        <v>11</v>
      </c>
      <c r="B517" s="5" t="s">
        <v>19</v>
      </c>
      <c r="C517" s="6" t="s">
        <v>627</v>
      </c>
      <c r="D517" s="5" t="s">
        <v>628</v>
      </c>
      <c r="E517" s="5" t="s">
        <v>601</v>
      </c>
      <c r="F517" s="7">
        <v>36732</v>
      </c>
      <c r="G517" s="5">
        <v>4</v>
      </c>
      <c r="H517" s="5" t="s">
        <v>16</v>
      </c>
      <c r="I517" s="5"/>
      <c r="J517" s="5" t="s">
        <v>149</v>
      </c>
      <c r="K517" s="5" t="s">
        <v>486</v>
      </c>
    </row>
    <row r="518" spans="1:11" x14ac:dyDescent="0.25">
      <c r="A518" s="5"/>
      <c r="B518" s="5"/>
      <c r="C518" s="6"/>
      <c r="D518" s="5"/>
      <c r="E518" s="5"/>
      <c r="F518" s="7"/>
      <c r="G518" s="5"/>
      <c r="H518" s="5"/>
      <c r="I518" s="5"/>
      <c r="J518" s="5"/>
      <c r="K518" s="5"/>
    </row>
    <row r="519" spans="1:11" ht="195" customHeight="1" x14ac:dyDescent="0.25">
      <c r="A519" s="5" t="s">
        <v>11</v>
      </c>
      <c r="B519" s="5" t="s">
        <v>19</v>
      </c>
      <c r="C519" s="6" t="s">
        <v>629</v>
      </c>
      <c r="D519" s="5" t="s">
        <v>630</v>
      </c>
      <c r="E519" s="5" t="s">
        <v>631</v>
      </c>
      <c r="F519" s="7">
        <v>36855</v>
      </c>
      <c r="G519" s="5">
        <v>4</v>
      </c>
      <c r="H519" s="5" t="s">
        <v>16</v>
      </c>
      <c r="I519" s="5"/>
      <c r="J519" s="5" t="s">
        <v>149</v>
      </c>
      <c r="K519" s="5" t="s">
        <v>486</v>
      </c>
    </row>
    <row r="520" spans="1:11" x14ac:dyDescent="0.25">
      <c r="A520" s="5"/>
      <c r="B520" s="5"/>
      <c r="C520" s="6"/>
      <c r="D520" s="5"/>
      <c r="E520" s="5"/>
      <c r="F520" s="7"/>
      <c r="G520" s="5"/>
      <c r="H520" s="5"/>
      <c r="I520" s="5"/>
      <c r="J520" s="5"/>
      <c r="K520" s="5"/>
    </row>
    <row r="521" spans="1:11" ht="195" customHeight="1" x14ac:dyDescent="0.25">
      <c r="A521" s="5" t="s">
        <v>11</v>
      </c>
      <c r="B521" s="5" t="s">
        <v>19</v>
      </c>
      <c r="C521" s="6" t="s">
        <v>632</v>
      </c>
      <c r="D521" s="5" t="s">
        <v>633</v>
      </c>
      <c r="E521" s="5" t="s">
        <v>631</v>
      </c>
      <c r="F521" s="5" t="s">
        <v>582</v>
      </c>
      <c r="G521" s="5">
        <v>4</v>
      </c>
      <c r="H521" s="5" t="s">
        <v>16</v>
      </c>
      <c r="I521" s="5"/>
      <c r="J521" s="5" t="s">
        <v>149</v>
      </c>
      <c r="K521" s="5" t="s">
        <v>486</v>
      </c>
    </row>
    <row r="522" spans="1:11" x14ac:dyDescent="0.25">
      <c r="A522" s="5"/>
      <c r="B522" s="5"/>
      <c r="C522" s="6"/>
      <c r="D522" s="5"/>
      <c r="E522" s="5"/>
      <c r="F522" s="5"/>
      <c r="G522" s="5"/>
      <c r="H522" s="5"/>
      <c r="I522" s="5"/>
      <c r="J522" s="5"/>
      <c r="K522" s="5"/>
    </row>
    <row r="523" spans="1:11" ht="195" customHeight="1" x14ac:dyDescent="0.25">
      <c r="A523" s="5" t="s">
        <v>11</v>
      </c>
      <c r="B523" s="5" t="s">
        <v>19</v>
      </c>
      <c r="C523" s="6" t="s">
        <v>634</v>
      </c>
      <c r="D523" s="5" t="s">
        <v>635</v>
      </c>
      <c r="E523" s="5" t="s">
        <v>611</v>
      </c>
      <c r="F523" s="7">
        <v>36727</v>
      </c>
      <c r="G523" s="5">
        <v>4</v>
      </c>
      <c r="H523" s="5" t="s">
        <v>16</v>
      </c>
      <c r="I523" s="5"/>
      <c r="J523" s="5"/>
      <c r="K523" s="5"/>
    </row>
    <row r="524" spans="1:11" x14ac:dyDescent="0.25">
      <c r="A524" s="5"/>
      <c r="B524" s="5"/>
      <c r="C524" s="6"/>
      <c r="D524" s="5"/>
      <c r="E524" s="5"/>
      <c r="F524" s="7"/>
      <c r="G524" s="5"/>
      <c r="H524" s="5"/>
      <c r="I524" s="5"/>
      <c r="J524" s="5"/>
      <c r="K524" s="5"/>
    </row>
    <row r="525" spans="1:11" ht="180" customHeight="1" x14ac:dyDescent="0.25">
      <c r="A525" s="5" t="s">
        <v>11</v>
      </c>
      <c r="B525" s="5" t="s">
        <v>19</v>
      </c>
      <c r="C525" s="6" t="s">
        <v>636</v>
      </c>
      <c r="D525" s="5" t="s">
        <v>637</v>
      </c>
      <c r="E525" s="5" t="s">
        <v>545</v>
      </c>
      <c r="F525" s="7">
        <v>36727</v>
      </c>
      <c r="G525" s="5">
        <v>4</v>
      </c>
      <c r="H525" s="5" t="s">
        <v>16</v>
      </c>
      <c r="I525" s="5"/>
      <c r="J525" s="5"/>
      <c r="K525" s="5"/>
    </row>
    <row r="526" spans="1:11" x14ac:dyDescent="0.25">
      <c r="A526" s="5"/>
      <c r="B526" s="5"/>
      <c r="C526" s="6"/>
      <c r="D526" s="5"/>
      <c r="E526" s="5"/>
      <c r="F526" s="7"/>
      <c r="G526" s="5"/>
      <c r="H526" s="5"/>
      <c r="I526" s="5"/>
      <c r="J526" s="5"/>
      <c r="K526" s="5"/>
    </row>
    <row r="527" spans="1:11" ht="195" customHeight="1" x14ac:dyDescent="0.25">
      <c r="A527" s="5" t="s">
        <v>11</v>
      </c>
      <c r="B527" s="5" t="s">
        <v>19</v>
      </c>
      <c r="C527" s="6" t="s">
        <v>638</v>
      </c>
      <c r="D527" s="5" t="s">
        <v>639</v>
      </c>
      <c r="E527" s="5" t="s">
        <v>618</v>
      </c>
      <c r="F527" s="7">
        <v>36727</v>
      </c>
      <c r="G527" s="5">
        <v>4</v>
      </c>
      <c r="H527" s="5" t="s">
        <v>16</v>
      </c>
      <c r="I527" s="5"/>
      <c r="J527" s="5"/>
      <c r="K527" s="5"/>
    </row>
    <row r="528" spans="1:11" x14ac:dyDescent="0.25">
      <c r="A528" s="5"/>
      <c r="B528" s="5"/>
      <c r="C528" s="6"/>
      <c r="D528" s="5"/>
      <c r="E528" s="5"/>
      <c r="F528" s="7"/>
      <c r="G528" s="5"/>
      <c r="H528" s="5"/>
      <c r="I528" s="5"/>
      <c r="J528" s="5"/>
      <c r="K528" s="5"/>
    </row>
    <row r="529" spans="1:11" ht="195" customHeight="1" x14ac:dyDescent="0.25">
      <c r="A529" s="5" t="s">
        <v>11</v>
      </c>
      <c r="B529" s="5" t="s">
        <v>19</v>
      </c>
      <c r="C529" s="6" t="s">
        <v>640</v>
      </c>
      <c r="D529" s="5" t="s">
        <v>641</v>
      </c>
      <c r="E529" s="5" t="s">
        <v>611</v>
      </c>
      <c r="F529" s="7">
        <v>36758</v>
      </c>
      <c r="G529" s="5">
        <v>4</v>
      </c>
      <c r="H529" s="5" t="s">
        <v>16</v>
      </c>
      <c r="I529" s="5"/>
      <c r="J529" s="5"/>
      <c r="K529" s="5"/>
    </row>
    <row r="530" spans="1:11" x14ac:dyDescent="0.25">
      <c r="A530" s="5"/>
      <c r="B530" s="5"/>
      <c r="C530" s="6"/>
      <c r="D530" s="5"/>
      <c r="E530" s="5"/>
      <c r="F530" s="7"/>
      <c r="G530" s="5"/>
      <c r="H530" s="5"/>
      <c r="I530" s="5"/>
      <c r="J530" s="5"/>
      <c r="K530" s="5"/>
    </row>
    <row r="531" spans="1:11" ht="195" customHeight="1" x14ac:dyDescent="0.25">
      <c r="A531" s="5" t="s">
        <v>11</v>
      </c>
      <c r="B531" s="5" t="s">
        <v>19</v>
      </c>
      <c r="C531" s="6" t="s">
        <v>642</v>
      </c>
      <c r="D531" s="5" t="s">
        <v>643</v>
      </c>
      <c r="E531" s="5" t="s">
        <v>644</v>
      </c>
      <c r="F531" s="7">
        <v>36845</v>
      </c>
      <c r="G531" s="5">
        <v>4</v>
      </c>
      <c r="H531" s="5" t="s">
        <v>16</v>
      </c>
      <c r="I531" s="5"/>
      <c r="J531" s="5"/>
      <c r="K531" s="5"/>
    </row>
    <row r="532" spans="1:11" x14ac:dyDescent="0.25">
      <c r="A532" s="5"/>
      <c r="B532" s="5"/>
      <c r="C532" s="6"/>
      <c r="D532" s="5"/>
      <c r="E532" s="5"/>
      <c r="F532" s="7"/>
      <c r="G532" s="5"/>
      <c r="H532" s="5"/>
      <c r="I532" s="5"/>
      <c r="J532" s="5"/>
      <c r="K532" s="5"/>
    </row>
    <row r="533" spans="1:11" x14ac:dyDescent="0.25">
      <c r="A533" s="2"/>
      <c r="B533" s="2"/>
      <c r="C533" s="3"/>
      <c r="D533" s="2"/>
      <c r="E533" s="2"/>
      <c r="F533" s="4"/>
      <c r="G533" s="2"/>
      <c r="H533" s="2"/>
      <c r="I533" s="2"/>
      <c r="J533" s="2"/>
      <c r="K533" s="2"/>
    </row>
    <row r="534" spans="1:11" ht="180" customHeight="1" x14ac:dyDescent="0.25">
      <c r="A534" s="5" t="s">
        <v>11</v>
      </c>
      <c r="B534" s="5" t="s">
        <v>19</v>
      </c>
      <c r="C534" s="6" t="s">
        <v>645</v>
      </c>
      <c r="D534" s="5" t="s">
        <v>646</v>
      </c>
      <c r="E534" s="5" t="s">
        <v>631</v>
      </c>
      <c r="F534" s="7">
        <v>36784</v>
      </c>
      <c r="G534" s="5">
        <v>4</v>
      </c>
      <c r="H534" s="5" t="s">
        <v>16</v>
      </c>
      <c r="I534" s="5"/>
      <c r="J534" s="5"/>
      <c r="K534" s="5"/>
    </row>
    <row r="535" spans="1:11" x14ac:dyDescent="0.25">
      <c r="A535" s="5"/>
      <c r="B535" s="5"/>
      <c r="C535" s="6"/>
      <c r="D535" s="5"/>
      <c r="E535" s="5"/>
      <c r="F535" s="7"/>
      <c r="G535" s="5"/>
      <c r="H535" s="5"/>
      <c r="I535" s="5"/>
      <c r="J535" s="5"/>
      <c r="K535" s="5"/>
    </row>
    <row r="536" spans="1:11" x14ac:dyDescent="0.25">
      <c r="A536" s="2"/>
      <c r="B536" s="2"/>
      <c r="C536" s="3"/>
      <c r="D536" s="2"/>
      <c r="E536" s="2"/>
      <c r="F536" s="4"/>
      <c r="G536" s="2"/>
      <c r="H536" s="2"/>
      <c r="I536" s="2"/>
      <c r="J536" s="2"/>
      <c r="K536" s="2"/>
    </row>
    <row r="537" spans="1:11" ht="180" customHeight="1" x14ac:dyDescent="0.25">
      <c r="A537" s="5" t="s">
        <v>11</v>
      </c>
      <c r="B537" s="5" t="s">
        <v>12</v>
      </c>
      <c r="C537" s="6" t="s">
        <v>648</v>
      </c>
      <c r="D537" s="5" t="s">
        <v>649</v>
      </c>
      <c r="E537" s="5" t="s">
        <v>650</v>
      </c>
      <c r="F537" s="5" t="e">
        <f>-1 / 25 / 0</f>
        <v>#DIV/0!</v>
      </c>
      <c r="G537" s="5">
        <v>4</v>
      </c>
      <c r="H537" s="5" t="s">
        <v>16</v>
      </c>
      <c r="I537" s="5"/>
      <c r="J537" s="5" t="s">
        <v>58</v>
      </c>
      <c r="K537" s="5" t="s">
        <v>59</v>
      </c>
    </row>
    <row r="538" spans="1:11" x14ac:dyDescent="0.25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</row>
    <row r="539" spans="1:11" ht="180" customHeight="1" x14ac:dyDescent="0.25">
      <c r="A539" s="5" t="s">
        <v>11</v>
      </c>
      <c r="B539" s="5" t="s">
        <v>12</v>
      </c>
      <c r="C539" s="6" t="s">
        <v>651</v>
      </c>
      <c r="D539" s="5" t="s">
        <v>652</v>
      </c>
      <c r="E539" s="5" t="s">
        <v>650</v>
      </c>
      <c r="F539" s="5" t="e">
        <f>-2 / 20 / 0</f>
        <v>#DIV/0!</v>
      </c>
      <c r="G539" s="5">
        <v>4</v>
      </c>
      <c r="H539" s="5" t="s">
        <v>16</v>
      </c>
      <c r="I539" s="5"/>
      <c r="J539" s="5" t="s">
        <v>30</v>
      </c>
      <c r="K539" s="5" t="s">
        <v>59</v>
      </c>
    </row>
    <row r="540" spans="1:11" x14ac:dyDescent="0.25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</row>
    <row r="541" spans="1:11" ht="180" customHeight="1" x14ac:dyDescent="0.25">
      <c r="A541" s="5" t="s">
        <v>11</v>
      </c>
      <c r="B541" s="5" t="s">
        <v>19</v>
      </c>
      <c r="C541" s="6" t="s">
        <v>653</v>
      </c>
      <c r="D541" s="5" t="s">
        <v>654</v>
      </c>
      <c r="E541" s="5" t="s">
        <v>655</v>
      </c>
      <c r="F541" s="7">
        <v>36725</v>
      </c>
      <c r="G541" s="5">
        <v>4</v>
      </c>
      <c r="H541" s="5" t="s">
        <v>16</v>
      </c>
      <c r="I541" s="5"/>
      <c r="J541" s="5"/>
      <c r="K541" s="5"/>
    </row>
    <row r="542" spans="1:11" x14ac:dyDescent="0.25">
      <c r="A542" s="5"/>
      <c r="B542" s="5"/>
      <c r="C542" s="6"/>
      <c r="D542" s="5"/>
      <c r="E542" s="5"/>
      <c r="F542" s="7"/>
      <c r="G542" s="5"/>
      <c r="H542" s="5"/>
      <c r="I542" s="5"/>
      <c r="J542" s="5"/>
      <c r="K542" s="5"/>
    </row>
    <row r="543" spans="1:11" ht="165" customHeight="1" x14ac:dyDescent="0.25">
      <c r="A543" s="5" t="s">
        <v>11</v>
      </c>
      <c r="B543" s="5" t="s">
        <v>19</v>
      </c>
      <c r="C543" s="6" t="s">
        <v>656</v>
      </c>
      <c r="D543" s="5" t="s">
        <v>657</v>
      </c>
      <c r="E543" s="5" t="s">
        <v>650</v>
      </c>
      <c r="F543" s="7">
        <v>36824</v>
      </c>
      <c r="G543" s="5">
        <v>4</v>
      </c>
      <c r="H543" s="5" t="s">
        <v>16</v>
      </c>
      <c r="I543" s="5"/>
      <c r="J543" s="5"/>
      <c r="K543" s="5" t="s">
        <v>59</v>
      </c>
    </row>
    <row r="544" spans="1:11" x14ac:dyDescent="0.25">
      <c r="A544" s="5"/>
      <c r="B544" s="5"/>
      <c r="C544" s="6"/>
      <c r="D544" s="5"/>
      <c r="E544" s="5"/>
      <c r="F544" s="7"/>
      <c r="G544" s="5"/>
      <c r="H544" s="5"/>
      <c r="I544" s="5"/>
      <c r="J544" s="5"/>
      <c r="K544" s="5"/>
    </row>
    <row r="545" spans="1:13" ht="180" customHeight="1" x14ac:dyDescent="0.25">
      <c r="A545" s="5" t="s">
        <v>11</v>
      </c>
      <c r="B545" s="5" t="s">
        <v>19</v>
      </c>
      <c r="C545" s="6" t="s">
        <v>658</v>
      </c>
      <c r="D545" s="5" t="s">
        <v>659</v>
      </c>
      <c r="E545" s="5" t="s">
        <v>660</v>
      </c>
      <c r="F545" s="7">
        <v>36845</v>
      </c>
      <c r="G545" s="5">
        <v>4</v>
      </c>
      <c r="H545" s="5" t="s">
        <v>16</v>
      </c>
      <c r="I545" s="5"/>
      <c r="J545" s="5"/>
      <c r="K545" s="5"/>
    </row>
    <row r="546" spans="1:13" x14ac:dyDescent="0.25">
      <c r="A546" s="5"/>
      <c r="B546" s="5"/>
      <c r="C546" s="6"/>
      <c r="D546" s="5"/>
      <c r="E546" s="5"/>
      <c r="F546" s="7"/>
      <c r="G546" s="5"/>
      <c r="H546" s="5"/>
      <c r="I546" s="5"/>
      <c r="J546" s="5"/>
      <c r="K546" s="5"/>
    </row>
    <row r="547" spans="1:13" ht="225" customHeight="1" x14ac:dyDescent="0.25">
      <c r="A547" s="5" t="s">
        <v>11</v>
      </c>
      <c r="B547" s="5" t="s">
        <v>19</v>
      </c>
      <c r="C547" s="6" t="s">
        <v>661</v>
      </c>
      <c r="D547" s="5" t="s">
        <v>662</v>
      </c>
      <c r="E547" s="5" t="s">
        <v>663</v>
      </c>
      <c r="F547" s="7">
        <v>36654</v>
      </c>
      <c r="G547" s="5">
        <v>4</v>
      </c>
      <c r="H547" s="5" t="s">
        <v>16</v>
      </c>
      <c r="I547" s="5"/>
      <c r="J547" s="5"/>
      <c r="K547" s="5"/>
    </row>
    <row r="548" spans="1:13" x14ac:dyDescent="0.25">
      <c r="A548" s="5"/>
      <c r="B548" s="5"/>
      <c r="C548" s="6"/>
      <c r="D548" s="5"/>
      <c r="E548" s="5"/>
      <c r="F548" s="7"/>
      <c r="G548" s="5"/>
      <c r="H548" s="5"/>
      <c r="I548" s="5"/>
      <c r="J548" s="5"/>
      <c r="K548" s="5"/>
    </row>
    <row r="549" spans="1:13" ht="195" customHeight="1" x14ac:dyDescent="0.25">
      <c r="A549" s="5" t="s">
        <v>11</v>
      </c>
      <c r="B549" s="5" t="s">
        <v>12</v>
      </c>
      <c r="C549" s="6" t="s">
        <v>664</v>
      </c>
      <c r="D549" s="5" t="s">
        <v>665</v>
      </c>
      <c r="E549" s="5" t="s">
        <v>131</v>
      </c>
      <c r="F549" s="5" t="s">
        <v>107</v>
      </c>
      <c r="G549" s="5">
        <v>4</v>
      </c>
      <c r="H549" s="5" t="s">
        <v>16</v>
      </c>
      <c r="I549" s="5"/>
      <c r="J549" s="5" t="s">
        <v>149</v>
      </c>
      <c r="K549" s="5"/>
    </row>
    <row r="550" spans="1:13" x14ac:dyDescent="0.25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</row>
    <row r="551" spans="1:13" ht="150" customHeight="1" x14ac:dyDescent="0.25">
      <c r="A551" s="5" t="s">
        <v>11</v>
      </c>
      <c r="B551" s="5" t="s">
        <v>12</v>
      </c>
      <c r="C551" s="6" t="s">
        <v>666</v>
      </c>
      <c r="D551" s="5" t="s">
        <v>667</v>
      </c>
      <c r="E551" s="5" t="s">
        <v>134</v>
      </c>
      <c r="F551" s="5" t="e">
        <f>-1 / 8 / 0</f>
        <v>#DIV/0!</v>
      </c>
      <c r="G551" s="5">
        <v>0</v>
      </c>
      <c r="H551" s="5" t="s">
        <v>16</v>
      </c>
      <c r="I551" s="5">
        <v>100</v>
      </c>
      <c r="J551" s="5"/>
      <c r="K551" s="5"/>
    </row>
    <row r="552" spans="1:13" x14ac:dyDescent="0.25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</row>
    <row r="553" spans="1:13" ht="150" customHeight="1" x14ac:dyDescent="0.25">
      <c r="A553" s="5" t="s">
        <v>11</v>
      </c>
      <c r="B553" s="5" t="s">
        <v>19</v>
      </c>
      <c r="C553" s="6" t="s">
        <v>668</v>
      </c>
      <c r="D553" s="5" t="s">
        <v>669</v>
      </c>
      <c r="E553" s="5" t="s">
        <v>134</v>
      </c>
      <c r="F553" s="7">
        <v>36533</v>
      </c>
      <c r="G553" s="5">
        <v>0</v>
      </c>
      <c r="H553" s="5" t="s">
        <v>16</v>
      </c>
      <c r="I553" s="5">
        <v>100</v>
      </c>
      <c r="J553" s="5"/>
      <c r="K553" s="5"/>
      <c r="M553">
        <v>1</v>
      </c>
    </row>
    <row r="554" spans="1:13" x14ac:dyDescent="0.25">
      <c r="A554" s="5"/>
      <c r="B554" s="5"/>
      <c r="C554" s="6"/>
      <c r="D554" s="5"/>
      <c r="E554" s="5"/>
      <c r="F554" s="7"/>
      <c r="G554" s="5"/>
      <c r="H554" s="5"/>
      <c r="I554" s="5"/>
      <c r="J554" s="5"/>
      <c r="K554" s="5"/>
    </row>
    <row r="555" spans="1:13" ht="195" customHeight="1" x14ac:dyDescent="0.25">
      <c r="A555" s="5" t="s">
        <v>11</v>
      </c>
      <c r="B555" s="5" t="s">
        <v>19</v>
      </c>
      <c r="C555" s="6" t="s">
        <v>670</v>
      </c>
      <c r="D555" s="5" t="s">
        <v>671</v>
      </c>
      <c r="E555" s="5" t="s">
        <v>134</v>
      </c>
      <c r="F555" s="7">
        <v>36750</v>
      </c>
      <c r="G555" s="5">
        <v>4</v>
      </c>
      <c r="H555" s="5" t="s">
        <v>16</v>
      </c>
      <c r="I555" s="5"/>
      <c r="J555" s="5" t="s">
        <v>386</v>
      </c>
      <c r="K555" s="5"/>
    </row>
    <row r="556" spans="1:13" x14ac:dyDescent="0.25">
      <c r="A556" s="5"/>
      <c r="B556" s="5"/>
      <c r="C556" s="6"/>
      <c r="D556" s="5"/>
      <c r="E556" s="5"/>
      <c r="F556" s="7"/>
      <c r="G556" s="5"/>
      <c r="H556" s="5"/>
      <c r="I556" s="5"/>
      <c r="J556" s="5"/>
      <c r="K556" s="5"/>
    </row>
    <row r="557" spans="1:13" ht="210" customHeight="1" x14ac:dyDescent="0.25">
      <c r="A557" s="5" t="s">
        <v>11</v>
      </c>
      <c r="B557" s="5" t="s">
        <v>19</v>
      </c>
      <c r="C557" s="6" t="s">
        <v>673</v>
      </c>
      <c r="D557" s="5" t="s">
        <v>674</v>
      </c>
      <c r="E557" s="5" t="s">
        <v>672</v>
      </c>
      <c r="F557" s="7">
        <v>36722</v>
      </c>
      <c r="G557" s="5">
        <v>4</v>
      </c>
      <c r="H557" s="5" t="s">
        <v>16</v>
      </c>
      <c r="I557" s="5"/>
      <c r="J557" s="5"/>
      <c r="K557" s="5"/>
    </row>
    <row r="558" spans="1:13" x14ac:dyDescent="0.25">
      <c r="A558" s="5"/>
      <c r="B558" s="5"/>
      <c r="C558" s="6"/>
      <c r="D558" s="5"/>
      <c r="E558" s="5"/>
      <c r="F558" s="7"/>
      <c r="G558" s="5"/>
      <c r="H558" s="5"/>
      <c r="I558" s="5"/>
      <c r="J558" s="5"/>
      <c r="K558" s="5"/>
    </row>
    <row r="559" spans="1:13" ht="195" customHeight="1" x14ac:dyDescent="0.25">
      <c r="A559" s="5" t="s">
        <v>11</v>
      </c>
      <c r="B559" s="5" t="s">
        <v>19</v>
      </c>
      <c r="C559" s="6" t="s">
        <v>675</v>
      </c>
      <c r="D559" s="5" t="s">
        <v>676</v>
      </c>
      <c r="E559" s="5" t="s">
        <v>336</v>
      </c>
      <c r="F559" s="7">
        <v>36652</v>
      </c>
      <c r="G559" s="5">
        <v>4</v>
      </c>
      <c r="H559" s="5" t="s">
        <v>16</v>
      </c>
      <c r="I559" s="5">
        <v>250</v>
      </c>
      <c r="J559" s="5"/>
      <c r="K559" s="5"/>
    </row>
    <row r="560" spans="1:13" x14ac:dyDescent="0.25">
      <c r="A560" s="5"/>
      <c r="B560" s="5"/>
      <c r="C560" s="6"/>
      <c r="D560" s="5"/>
      <c r="E560" s="5"/>
      <c r="F560" s="7"/>
      <c r="G560" s="5"/>
      <c r="H560" s="5"/>
      <c r="I560" s="5"/>
      <c r="J560" s="5"/>
      <c r="K560" s="5"/>
    </row>
    <row r="561" spans="1:14" ht="195" customHeight="1" x14ac:dyDescent="0.25">
      <c r="A561" s="5" t="s">
        <v>11</v>
      </c>
      <c r="B561" s="5" t="s">
        <v>19</v>
      </c>
      <c r="C561" s="6" t="s">
        <v>677</v>
      </c>
      <c r="D561" s="5" t="s">
        <v>678</v>
      </c>
      <c r="E561" s="5" t="s">
        <v>336</v>
      </c>
      <c r="F561" s="7">
        <v>36683</v>
      </c>
      <c r="G561" s="5">
        <v>4</v>
      </c>
      <c r="H561" s="5" t="s">
        <v>16</v>
      </c>
      <c r="I561" s="5">
        <v>250</v>
      </c>
      <c r="J561" s="5"/>
      <c r="K561" s="5"/>
    </row>
    <row r="562" spans="1:14" x14ac:dyDescent="0.25">
      <c r="A562" s="5"/>
      <c r="B562" s="5"/>
      <c r="C562" s="6"/>
      <c r="D562" s="5"/>
      <c r="E562" s="5"/>
      <c r="F562" s="7"/>
      <c r="G562" s="5"/>
      <c r="H562" s="5"/>
      <c r="I562" s="5"/>
      <c r="J562" s="5"/>
      <c r="K562" s="5"/>
    </row>
    <row r="563" spans="1:14" ht="195" customHeight="1" x14ac:dyDescent="0.25">
      <c r="A563" s="5" t="s">
        <v>11</v>
      </c>
      <c r="B563" s="5" t="s">
        <v>19</v>
      </c>
      <c r="C563" s="6" t="s">
        <v>679</v>
      </c>
      <c r="D563" s="5" t="s">
        <v>676</v>
      </c>
      <c r="E563" s="5" t="s">
        <v>336</v>
      </c>
      <c r="F563" s="7">
        <v>36683</v>
      </c>
      <c r="G563" s="5">
        <v>4</v>
      </c>
      <c r="H563" s="5"/>
      <c r="M563">
        <v>1</v>
      </c>
      <c r="N563">
        <v>2</v>
      </c>
    </row>
    <row r="564" spans="1:14" x14ac:dyDescent="0.25">
      <c r="A564" s="5"/>
      <c r="B564" s="5"/>
      <c r="C564" s="6"/>
      <c r="D564" s="5"/>
      <c r="E564" s="5"/>
      <c r="F564" s="7"/>
      <c r="G564" s="5"/>
      <c r="H564" s="5"/>
    </row>
    <row r="568" spans="1:14" ht="75" x14ac:dyDescent="0.25">
      <c r="A568" s="1" t="s">
        <v>0</v>
      </c>
      <c r="B568" s="1" t="s">
        <v>1</v>
      </c>
      <c r="C568" s="1" t="s">
        <v>2</v>
      </c>
      <c r="D568" s="1" t="s">
        <v>3</v>
      </c>
      <c r="E568" s="1" t="s">
        <v>4</v>
      </c>
      <c r="F568" s="1" t="s">
        <v>5</v>
      </c>
      <c r="G568" s="1" t="s">
        <v>6</v>
      </c>
      <c r="H568" s="1" t="s">
        <v>7</v>
      </c>
      <c r="I568" s="1" t="s">
        <v>8</v>
      </c>
      <c r="J568" s="1" t="s">
        <v>9</v>
      </c>
      <c r="K568" s="1" t="s">
        <v>10</v>
      </c>
    </row>
    <row r="569" spans="1:14" ht="180" customHeight="1" x14ac:dyDescent="0.25">
      <c r="A569" s="5" t="s">
        <v>11</v>
      </c>
      <c r="B569" s="5" t="s">
        <v>12</v>
      </c>
      <c r="C569" s="6" t="s">
        <v>680</v>
      </c>
      <c r="D569" s="5" t="s">
        <v>681</v>
      </c>
      <c r="E569" s="5" t="s">
        <v>682</v>
      </c>
      <c r="F569" s="5" t="s">
        <v>325</v>
      </c>
      <c r="G569" s="5">
        <v>4</v>
      </c>
      <c r="H569" s="5" t="s">
        <v>16</v>
      </c>
      <c r="I569" s="5"/>
      <c r="J569" s="5"/>
      <c r="K569" s="5" t="s">
        <v>321</v>
      </c>
    </row>
    <row r="570" spans="1:14" x14ac:dyDescent="0.25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</row>
    <row r="571" spans="1:14" ht="195" customHeight="1" x14ac:dyDescent="0.25">
      <c r="A571" s="5" t="s">
        <v>11</v>
      </c>
      <c r="B571" s="5" t="s">
        <v>12</v>
      </c>
      <c r="C571" s="6" t="s">
        <v>683</v>
      </c>
      <c r="D571" s="5" t="s">
        <v>684</v>
      </c>
      <c r="E571" s="5" t="s">
        <v>685</v>
      </c>
      <c r="F571" s="5" t="e">
        <f>-1 / 25 / 0</f>
        <v>#DIV/0!</v>
      </c>
      <c r="G571" s="5">
        <v>4</v>
      </c>
      <c r="H571" s="5" t="s">
        <v>16</v>
      </c>
      <c r="I571" s="5"/>
      <c r="J571" s="5" t="s">
        <v>149</v>
      </c>
      <c r="K571" s="5"/>
    </row>
    <row r="572" spans="1:14" x14ac:dyDescent="0.25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</row>
    <row r="573" spans="1:14" ht="195" customHeight="1" x14ac:dyDescent="0.25">
      <c r="A573" s="5" t="s">
        <v>11</v>
      </c>
      <c r="B573" s="5" t="s">
        <v>12</v>
      </c>
      <c r="C573" s="6" t="s">
        <v>686</v>
      </c>
      <c r="D573" s="5" t="s">
        <v>687</v>
      </c>
      <c r="E573" s="5" t="s">
        <v>685</v>
      </c>
      <c r="F573" s="5" t="s">
        <v>325</v>
      </c>
      <c r="G573" s="5">
        <v>4</v>
      </c>
      <c r="H573" s="5" t="s">
        <v>16</v>
      </c>
      <c r="I573" s="5"/>
      <c r="J573" s="5"/>
      <c r="K573" s="5" t="s">
        <v>321</v>
      </c>
    </row>
    <row r="574" spans="1:14" x14ac:dyDescent="0.25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</row>
    <row r="575" spans="1:14" ht="210" customHeight="1" x14ac:dyDescent="0.25">
      <c r="A575" s="5" t="s">
        <v>11</v>
      </c>
      <c r="B575" s="5" t="s">
        <v>19</v>
      </c>
      <c r="C575" s="6" t="s">
        <v>688</v>
      </c>
      <c r="D575" s="5" t="s">
        <v>689</v>
      </c>
      <c r="E575" s="5" t="s">
        <v>690</v>
      </c>
      <c r="F575" s="7">
        <v>36610</v>
      </c>
      <c r="G575" s="5">
        <v>4</v>
      </c>
      <c r="H575" s="5" t="s">
        <v>16</v>
      </c>
      <c r="I575" s="5"/>
      <c r="J575" s="5"/>
      <c r="K575" s="5" t="s">
        <v>321</v>
      </c>
    </row>
    <row r="576" spans="1:14" x14ac:dyDescent="0.25">
      <c r="A576" s="5"/>
      <c r="B576" s="5"/>
      <c r="C576" s="6"/>
      <c r="D576" s="5"/>
      <c r="E576" s="5"/>
      <c r="F576" s="7"/>
      <c r="G576" s="5"/>
      <c r="H576" s="5"/>
      <c r="I576" s="5"/>
      <c r="J576" s="5"/>
      <c r="K576" s="5"/>
    </row>
    <row r="577" spans="1:11" ht="180" customHeight="1" x14ac:dyDescent="0.25">
      <c r="A577" s="5" t="s">
        <v>11</v>
      </c>
      <c r="B577" s="5" t="s">
        <v>12</v>
      </c>
      <c r="C577" s="6" t="s">
        <v>691</v>
      </c>
      <c r="D577" s="5" t="s">
        <v>692</v>
      </c>
      <c r="E577" s="5" t="s">
        <v>685</v>
      </c>
      <c r="F577" s="5" t="e">
        <f>-2 / 20 / 0</f>
        <v>#DIV/0!</v>
      </c>
      <c r="G577" s="5">
        <v>4</v>
      </c>
      <c r="H577" s="5" t="s">
        <v>16</v>
      </c>
      <c r="I577" s="5"/>
      <c r="J577" s="5" t="s">
        <v>30</v>
      </c>
      <c r="K577" s="5" t="s">
        <v>321</v>
      </c>
    </row>
    <row r="578" spans="1:11" x14ac:dyDescent="0.25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</row>
    <row r="579" spans="1:11" ht="180" customHeight="1" x14ac:dyDescent="0.25">
      <c r="A579" s="5" t="s">
        <v>11</v>
      </c>
      <c r="B579" s="5" t="s">
        <v>19</v>
      </c>
      <c r="C579" s="6" t="s">
        <v>693</v>
      </c>
      <c r="D579" s="5" t="s">
        <v>694</v>
      </c>
      <c r="E579" s="5" t="s">
        <v>682</v>
      </c>
      <c r="F579" s="7">
        <v>36727</v>
      </c>
      <c r="G579" s="5">
        <v>4</v>
      </c>
      <c r="H579" s="5" t="s">
        <v>16</v>
      </c>
      <c r="I579" s="5"/>
      <c r="J579" s="5" t="s">
        <v>30</v>
      </c>
      <c r="K579" s="5"/>
    </row>
    <row r="580" spans="1:11" x14ac:dyDescent="0.25">
      <c r="A580" s="5"/>
      <c r="B580" s="5"/>
      <c r="C580" s="6"/>
      <c r="D580" s="5"/>
      <c r="E580" s="5"/>
      <c r="F580" s="7"/>
      <c r="G580" s="5"/>
      <c r="H580" s="5"/>
      <c r="I580" s="5"/>
      <c r="J580" s="5"/>
      <c r="K580" s="5"/>
    </row>
    <row r="581" spans="1:11" ht="210" customHeight="1" x14ac:dyDescent="0.25">
      <c r="A581" s="5" t="s">
        <v>11</v>
      </c>
      <c r="B581" s="5" t="s">
        <v>19</v>
      </c>
      <c r="C581" s="6" t="s">
        <v>695</v>
      </c>
      <c r="D581" s="5" t="s">
        <v>696</v>
      </c>
      <c r="E581" s="5" t="s">
        <v>690</v>
      </c>
      <c r="F581" s="7">
        <v>36631</v>
      </c>
      <c r="G581" s="5">
        <v>4</v>
      </c>
      <c r="H581" s="5" t="s">
        <v>16</v>
      </c>
      <c r="I581" s="5"/>
      <c r="J581" s="5" t="s">
        <v>30</v>
      </c>
      <c r="K581" s="5"/>
    </row>
    <row r="582" spans="1:11" x14ac:dyDescent="0.25">
      <c r="A582" s="5"/>
      <c r="B582" s="5"/>
      <c r="C582" s="6"/>
      <c r="D582" s="5"/>
      <c r="E582" s="5"/>
      <c r="F582" s="7"/>
      <c r="G582" s="5"/>
      <c r="H582" s="5"/>
      <c r="I582" s="5"/>
      <c r="J582" s="5"/>
      <c r="K582" s="5"/>
    </row>
    <row r="583" spans="1:11" ht="90" customHeight="1" x14ac:dyDescent="0.25">
      <c r="A583" s="5" t="s">
        <v>11</v>
      </c>
      <c r="B583" s="5" t="s">
        <v>12</v>
      </c>
      <c r="C583" s="6" t="s">
        <v>697</v>
      </c>
      <c r="D583" s="5" t="s">
        <v>102</v>
      </c>
      <c r="E583" s="5" t="s">
        <v>690</v>
      </c>
      <c r="F583" s="5" t="e">
        <f>-1 / 1 / 0</f>
        <v>#DIV/0!</v>
      </c>
      <c r="G583" s="5">
        <v>4</v>
      </c>
      <c r="H583" s="5" t="s">
        <v>16</v>
      </c>
      <c r="I583" s="5"/>
      <c r="J583" s="5"/>
      <c r="K583" s="5"/>
    </row>
    <row r="584" spans="1:11" x14ac:dyDescent="0.25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</row>
    <row r="585" spans="1:11" ht="105" customHeight="1" x14ac:dyDescent="0.25">
      <c r="A585" s="5" t="s">
        <v>11</v>
      </c>
      <c r="B585" s="5" t="s">
        <v>12</v>
      </c>
      <c r="C585" s="6" t="s">
        <v>698</v>
      </c>
      <c r="D585" s="5" t="s">
        <v>102</v>
      </c>
      <c r="E585" s="5" t="s">
        <v>690</v>
      </c>
      <c r="F585" s="5" t="s">
        <v>103</v>
      </c>
      <c r="G585" s="5">
        <v>4</v>
      </c>
      <c r="H585" s="5" t="s">
        <v>16</v>
      </c>
      <c r="I585" s="5"/>
      <c r="J585" s="5"/>
      <c r="K585" s="5"/>
    </row>
    <row r="586" spans="1:11" x14ac:dyDescent="0.25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</row>
    <row r="587" spans="1:11" ht="75" customHeight="1" x14ac:dyDescent="0.25">
      <c r="A587" s="5" t="s">
        <v>11</v>
      </c>
      <c r="B587" s="5" t="s">
        <v>12</v>
      </c>
      <c r="C587" s="6" t="s">
        <v>699</v>
      </c>
      <c r="D587" s="5" t="s">
        <v>102</v>
      </c>
      <c r="E587" s="5" t="s">
        <v>685</v>
      </c>
      <c r="F587" s="5" t="s">
        <v>103</v>
      </c>
      <c r="G587" s="5">
        <v>4</v>
      </c>
      <c r="H587" s="5" t="s">
        <v>16</v>
      </c>
      <c r="I587" s="5"/>
      <c r="J587" s="5"/>
      <c r="K587" s="5"/>
    </row>
    <row r="588" spans="1:11" x14ac:dyDescent="0.25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</row>
    <row r="589" spans="1:11" ht="165" customHeight="1" x14ac:dyDescent="0.25">
      <c r="A589" s="5" t="s">
        <v>11</v>
      </c>
      <c r="B589" s="5" t="s">
        <v>19</v>
      </c>
      <c r="C589" s="6" t="s">
        <v>700</v>
      </c>
      <c r="D589" s="5" t="s">
        <v>701</v>
      </c>
      <c r="E589" s="5" t="s">
        <v>702</v>
      </c>
      <c r="F589" s="7">
        <v>36664</v>
      </c>
      <c r="G589" s="5">
        <v>0</v>
      </c>
      <c r="H589" s="5" t="s">
        <v>16</v>
      </c>
      <c r="I589" s="5">
        <v>100</v>
      </c>
      <c r="J589" s="5"/>
      <c r="K589" s="5"/>
    </row>
    <row r="590" spans="1:11" x14ac:dyDescent="0.25">
      <c r="A590" s="5"/>
      <c r="B590" s="5"/>
      <c r="C590" s="6"/>
      <c r="D590" s="5"/>
      <c r="E590" s="5"/>
      <c r="F590" s="7"/>
      <c r="G590" s="5"/>
      <c r="H590" s="5"/>
      <c r="I590" s="5"/>
      <c r="J590" s="5"/>
      <c r="K590" s="5"/>
    </row>
    <row r="591" spans="1:11" ht="165" customHeight="1" x14ac:dyDescent="0.25">
      <c r="A591" s="5" t="s">
        <v>11</v>
      </c>
      <c r="B591" s="5" t="s">
        <v>19</v>
      </c>
      <c r="C591" s="6" t="s">
        <v>703</v>
      </c>
      <c r="D591" s="5" t="s">
        <v>704</v>
      </c>
      <c r="E591" s="5" t="s">
        <v>705</v>
      </c>
      <c r="F591" s="5" t="s">
        <v>54</v>
      </c>
      <c r="G591" s="5">
        <v>0</v>
      </c>
      <c r="H591" s="5" t="s">
        <v>16</v>
      </c>
      <c r="I591" s="5">
        <v>100</v>
      </c>
      <c r="J591" s="5"/>
      <c r="K591" s="5"/>
    </row>
    <row r="592" spans="1:11" x14ac:dyDescent="0.25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</row>
    <row r="593" spans="1:13" ht="180" customHeight="1" x14ac:dyDescent="0.25">
      <c r="A593" s="5" t="s">
        <v>11</v>
      </c>
      <c r="B593" s="5" t="s">
        <v>19</v>
      </c>
      <c r="C593" s="6" t="s">
        <v>706</v>
      </c>
      <c r="D593" s="5" t="s">
        <v>707</v>
      </c>
      <c r="E593" s="5" t="s">
        <v>705</v>
      </c>
      <c r="F593" s="5" t="s">
        <v>277</v>
      </c>
      <c r="G593" s="5">
        <v>0</v>
      </c>
      <c r="H593" s="5" t="s">
        <v>16</v>
      </c>
      <c r="I593" s="5">
        <v>100</v>
      </c>
      <c r="J593" s="5"/>
      <c r="K593" s="5"/>
    </row>
    <row r="594" spans="1:13" x14ac:dyDescent="0.25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</row>
    <row r="595" spans="1:13" ht="165" customHeight="1" x14ac:dyDescent="0.25">
      <c r="A595" s="5" t="s">
        <v>11</v>
      </c>
      <c r="B595" s="5" t="s">
        <v>19</v>
      </c>
      <c r="C595" s="6" t="s">
        <v>708</v>
      </c>
      <c r="D595" s="5" t="s">
        <v>709</v>
      </c>
      <c r="E595" s="5" t="s">
        <v>705</v>
      </c>
      <c r="F595" s="7">
        <v>36817</v>
      </c>
      <c r="G595" s="5">
        <v>0</v>
      </c>
      <c r="H595" s="5" t="s">
        <v>16</v>
      </c>
      <c r="I595" s="5">
        <v>100</v>
      </c>
      <c r="J595" s="5"/>
      <c r="K595" s="5"/>
    </row>
    <row r="596" spans="1:13" x14ac:dyDescent="0.25">
      <c r="A596" s="5"/>
      <c r="B596" s="5"/>
      <c r="C596" s="6"/>
      <c r="D596" s="5"/>
      <c r="E596" s="5"/>
      <c r="F596" s="7"/>
      <c r="G596" s="5"/>
      <c r="H596" s="5"/>
      <c r="I596" s="5"/>
      <c r="J596" s="5"/>
      <c r="K596" s="5"/>
    </row>
    <row r="597" spans="1:13" ht="210" customHeight="1" x14ac:dyDescent="0.25">
      <c r="A597" s="5" t="s">
        <v>11</v>
      </c>
      <c r="B597" s="5" t="s">
        <v>19</v>
      </c>
      <c r="C597" s="6" t="s">
        <v>710</v>
      </c>
      <c r="D597" s="5" t="s">
        <v>711</v>
      </c>
      <c r="E597" s="5" t="s">
        <v>712</v>
      </c>
      <c r="F597" s="5" t="s">
        <v>713</v>
      </c>
      <c r="G597" s="5">
        <v>4</v>
      </c>
      <c r="H597" s="5" t="s">
        <v>16</v>
      </c>
      <c r="I597" s="5"/>
      <c r="J597" s="5"/>
      <c r="K597" s="5" t="s">
        <v>108</v>
      </c>
    </row>
    <row r="598" spans="1:13" x14ac:dyDescent="0.25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</row>
    <row r="599" spans="1:13" ht="210" customHeight="1" x14ac:dyDescent="0.25">
      <c r="A599" s="5" t="s">
        <v>11</v>
      </c>
      <c r="B599" s="5" t="s">
        <v>19</v>
      </c>
      <c r="C599" s="6" t="s">
        <v>714</v>
      </c>
      <c r="D599" s="5" t="s">
        <v>715</v>
      </c>
      <c r="E599" s="5" t="s">
        <v>712</v>
      </c>
      <c r="F599" s="5" t="s">
        <v>716</v>
      </c>
      <c r="G599" s="5">
        <v>4</v>
      </c>
      <c r="H599" s="5" t="s">
        <v>16</v>
      </c>
      <c r="I599" s="5"/>
      <c r="J599" s="5" t="s">
        <v>149</v>
      </c>
      <c r="K599" s="5" t="s">
        <v>108</v>
      </c>
      <c r="M599">
        <v>2</v>
      </c>
    </row>
    <row r="600" spans="1:13" x14ac:dyDescent="0.25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</row>
    <row r="601" spans="1:13" ht="210" customHeight="1" x14ac:dyDescent="0.25">
      <c r="A601" s="5" t="s">
        <v>11</v>
      </c>
      <c r="B601" s="5" t="s">
        <v>19</v>
      </c>
      <c r="C601" s="6" t="s">
        <v>717</v>
      </c>
      <c r="D601" s="5" t="s">
        <v>718</v>
      </c>
      <c r="E601" s="5" t="s">
        <v>719</v>
      </c>
      <c r="F601" s="5" t="s">
        <v>720</v>
      </c>
      <c r="G601" s="5">
        <v>4</v>
      </c>
      <c r="H601" s="5" t="s">
        <v>16</v>
      </c>
      <c r="I601" s="5"/>
      <c r="J601" s="5" t="s">
        <v>149</v>
      </c>
      <c r="K601" s="5" t="s">
        <v>108</v>
      </c>
    </row>
    <row r="602" spans="1:13" x14ac:dyDescent="0.25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</row>
    <row r="603" spans="1:13" ht="210" customHeight="1" x14ac:dyDescent="0.25">
      <c r="A603" s="5" t="s">
        <v>11</v>
      </c>
      <c r="B603" s="5" t="s">
        <v>19</v>
      </c>
      <c r="C603" s="6" t="s">
        <v>721</v>
      </c>
      <c r="D603" s="5" t="s">
        <v>722</v>
      </c>
      <c r="E603" s="5" t="s">
        <v>723</v>
      </c>
      <c r="F603" s="7">
        <v>36784</v>
      </c>
      <c r="G603" s="5">
        <v>4</v>
      </c>
      <c r="H603" s="5" t="s">
        <v>16</v>
      </c>
      <c r="I603" s="5"/>
      <c r="J603" s="5"/>
      <c r="K603" s="5"/>
    </row>
    <row r="604" spans="1:13" x14ac:dyDescent="0.25">
      <c r="A604" s="5"/>
      <c r="B604" s="5"/>
      <c r="C604" s="6"/>
      <c r="D604" s="5"/>
      <c r="E604" s="5"/>
      <c r="F604" s="7"/>
      <c r="G604" s="5"/>
      <c r="H604" s="5"/>
      <c r="I604" s="5"/>
      <c r="J604" s="5"/>
      <c r="K604" s="5"/>
    </row>
    <row r="605" spans="1:13" ht="165" customHeight="1" x14ac:dyDescent="0.25">
      <c r="A605" s="5" t="s">
        <v>11</v>
      </c>
      <c r="B605" s="5" t="s">
        <v>19</v>
      </c>
      <c r="C605" s="6" t="s">
        <v>724</v>
      </c>
      <c r="D605" s="5" t="s">
        <v>725</v>
      </c>
      <c r="E605" s="5" t="s">
        <v>723</v>
      </c>
      <c r="F605" s="7">
        <v>36784</v>
      </c>
      <c r="G605" s="5">
        <v>0</v>
      </c>
      <c r="H605" s="5" t="s">
        <v>16</v>
      </c>
      <c r="I605" s="5">
        <v>100</v>
      </c>
      <c r="J605" s="5"/>
      <c r="K605" s="5"/>
    </row>
    <row r="606" spans="1:13" x14ac:dyDescent="0.25">
      <c r="A606" s="5"/>
      <c r="B606" s="5"/>
      <c r="C606" s="6"/>
      <c r="D606" s="5"/>
      <c r="E606" s="5"/>
      <c r="F606" s="7"/>
      <c r="G606" s="5"/>
      <c r="H606" s="5"/>
      <c r="I606" s="5"/>
      <c r="J606" s="5"/>
      <c r="K606" s="5"/>
    </row>
    <row r="607" spans="1:13" ht="210" customHeight="1" x14ac:dyDescent="0.25">
      <c r="A607" s="5" t="s">
        <v>11</v>
      </c>
      <c r="B607" s="5" t="s">
        <v>19</v>
      </c>
      <c r="C607" s="6" t="s">
        <v>726</v>
      </c>
      <c r="D607" s="5" t="s">
        <v>727</v>
      </c>
      <c r="E607" s="5" t="s">
        <v>712</v>
      </c>
      <c r="F607" s="7">
        <v>36631</v>
      </c>
      <c r="G607" s="5">
        <v>4</v>
      </c>
      <c r="H607" s="5" t="s">
        <v>16</v>
      </c>
      <c r="I607" s="5"/>
      <c r="J607" s="5"/>
      <c r="K607" s="5"/>
    </row>
    <row r="608" spans="1:13" x14ac:dyDescent="0.25">
      <c r="A608" s="5"/>
      <c r="B608" s="5"/>
      <c r="C608" s="6"/>
      <c r="D608" s="5"/>
      <c r="E608" s="5"/>
      <c r="F608" s="7"/>
      <c r="G608" s="5"/>
      <c r="H608" s="5"/>
      <c r="I608" s="5"/>
      <c r="J608" s="5"/>
      <c r="K608" s="5"/>
    </row>
    <row r="609" spans="1:11" ht="210" customHeight="1" x14ac:dyDescent="0.25">
      <c r="A609" s="5" t="s">
        <v>11</v>
      </c>
      <c r="B609" s="5" t="s">
        <v>19</v>
      </c>
      <c r="C609" s="6" t="s">
        <v>728</v>
      </c>
      <c r="D609" s="5" t="s">
        <v>729</v>
      </c>
      <c r="E609" s="5" t="s">
        <v>719</v>
      </c>
      <c r="F609" s="7">
        <v>36600</v>
      </c>
      <c r="G609" s="5">
        <v>4</v>
      </c>
      <c r="H609" s="5" t="s">
        <v>16</v>
      </c>
      <c r="I609" s="5"/>
      <c r="J609" s="5"/>
      <c r="K609" s="5"/>
    </row>
    <row r="610" spans="1:11" x14ac:dyDescent="0.25">
      <c r="A610" s="5"/>
      <c r="B610" s="5"/>
      <c r="C610" s="6"/>
      <c r="D610" s="5"/>
      <c r="E610" s="5"/>
      <c r="F610" s="7"/>
      <c r="G610" s="5"/>
      <c r="H610" s="5"/>
      <c r="I610" s="5"/>
      <c r="J610" s="5"/>
      <c r="K610" s="5"/>
    </row>
    <row r="611" spans="1:11" ht="165" customHeight="1" x14ac:dyDescent="0.25">
      <c r="A611" s="5" t="s">
        <v>11</v>
      </c>
      <c r="B611" s="5" t="s">
        <v>19</v>
      </c>
      <c r="C611" s="6" t="s">
        <v>730</v>
      </c>
      <c r="D611" s="5" t="s">
        <v>731</v>
      </c>
      <c r="E611" s="5" t="s">
        <v>719</v>
      </c>
      <c r="F611" s="7">
        <v>36600</v>
      </c>
      <c r="G611" s="5">
        <v>0</v>
      </c>
      <c r="H611" s="5" t="s">
        <v>16</v>
      </c>
      <c r="I611" s="5">
        <v>100</v>
      </c>
      <c r="J611" s="5"/>
      <c r="K611" s="5"/>
    </row>
    <row r="612" spans="1:11" x14ac:dyDescent="0.25">
      <c r="A612" s="5"/>
      <c r="B612" s="5"/>
      <c r="C612" s="6"/>
      <c r="D612" s="5"/>
      <c r="E612" s="5"/>
      <c r="F612" s="7"/>
      <c r="G612" s="5"/>
      <c r="H612" s="5"/>
      <c r="I612" s="5"/>
      <c r="J612" s="5"/>
      <c r="K612" s="5"/>
    </row>
    <row r="613" spans="1:11" ht="165" customHeight="1" x14ac:dyDescent="0.25">
      <c r="A613" s="5" t="s">
        <v>11</v>
      </c>
      <c r="B613" s="5" t="s">
        <v>19</v>
      </c>
      <c r="C613" s="6" t="s">
        <v>732</v>
      </c>
      <c r="D613" s="5" t="s">
        <v>733</v>
      </c>
      <c r="E613" s="5" t="s">
        <v>719</v>
      </c>
      <c r="F613" s="7">
        <v>36784</v>
      </c>
      <c r="G613" s="5">
        <v>1</v>
      </c>
      <c r="H613" s="5" t="s">
        <v>16</v>
      </c>
      <c r="I613" s="5"/>
      <c r="J613" s="5"/>
      <c r="K613" s="5"/>
    </row>
    <row r="614" spans="1:11" x14ac:dyDescent="0.25">
      <c r="A614" s="5"/>
      <c r="B614" s="5"/>
      <c r="C614" s="6"/>
      <c r="D614" s="5"/>
      <c r="E614" s="5"/>
      <c r="F614" s="7"/>
      <c r="G614" s="5"/>
      <c r="H614" s="5"/>
      <c r="I614" s="5"/>
      <c r="J614" s="5"/>
      <c r="K614" s="5"/>
    </row>
    <row r="615" spans="1:11" x14ac:dyDescent="0.25">
      <c r="A615" s="2"/>
      <c r="B615" s="2"/>
      <c r="C615" s="3"/>
      <c r="D615" s="2"/>
      <c r="E615" s="2"/>
      <c r="F615" s="4"/>
      <c r="G615" s="2"/>
      <c r="H615" s="2"/>
      <c r="I615" s="2"/>
      <c r="J615" s="2"/>
      <c r="K615" s="2"/>
    </row>
    <row r="616" spans="1:11" ht="195" customHeight="1" x14ac:dyDescent="0.25">
      <c r="A616" s="5" t="s">
        <v>11</v>
      </c>
      <c r="B616" s="5" t="s">
        <v>19</v>
      </c>
      <c r="C616" s="6" t="s">
        <v>734</v>
      </c>
      <c r="D616" s="5" t="s">
        <v>735</v>
      </c>
      <c r="E616" s="5" t="s">
        <v>736</v>
      </c>
      <c r="F616" s="7">
        <v>36671</v>
      </c>
      <c r="G616" s="5">
        <v>4</v>
      </c>
      <c r="H616" s="5" t="s">
        <v>16</v>
      </c>
      <c r="I616" s="5"/>
      <c r="J616" s="5"/>
      <c r="K616" s="5" t="s">
        <v>297</v>
      </c>
    </row>
    <row r="617" spans="1:11" x14ac:dyDescent="0.25">
      <c r="A617" s="5"/>
      <c r="B617" s="5"/>
      <c r="C617" s="6"/>
      <c r="D617" s="5"/>
      <c r="E617" s="5"/>
      <c r="F617" s="7"/>
      <c r="G617" s="5"/>
      <c r="H617" s="5"/>
      <c r="I617" s="5"/>
      <c r="J617" s="5"/>
      <c r="K617" s="5"/>
    </row>
    <row r="618" spans="1:11" ht="180" customHeight="1" x14ac:dyDescent="0.25">
      <c r="A618" s="5" t="s">
        <v>11</v>
      </c>
      <c r="B618" s="5" t="s">
        <v>19</v>
      </c>
      <c r="C618" s="6" t="s">
        <v>737</v>
      </c>
      <c r="D618" s="5" t="s">
        <v>738</v>
      </c>
      <c r="E618" s="5" t="s">
        <v>739</v>
      </c>
      <c r="F618" s="7">
        <v>36581</v>
      </c>
      <c r="G618" s="5">
        <v>4</v>
      </c>
      <c r="H618" s="5" t="s">
        <v>16</v>
      </c>
      <c r="I618" s="5"/>
      <c r="J618" s="5"/>
      <c r="K618" s="5" t="s">
        <v>297</v>
      </c>
    </row>
    <row r="619" spans="1:11" x14ac:dyDescent="0.25">
      <c r="A619" s="5"/>
      <c r="B619" s="5"/>
      <c r="C619" s="6"/>
      <c r="D619" s="5"/>
      <c r="E619" s="5"/>
      <c r="F619" s="7"/>
      <c r="G619" s="5"/>
      <c r="H619" s="5"/>
      <c r="I619" s="5"/>
      <c r="J619" s="5"/>
      <c r="K619" s="5"/>
    </row>
    <row r="620" spans="1:11" ht="195" customHeight="1" x14ac:dyDescent="0.25">
      <c r="A620" s="5" t="s">
        <v>11</v>
      </c>
      <c r="B620" s="5" t="s">
        <v>19</v>
      </c>
      <c r="C620" s="6" t="s">
        <v>740</v>
      </c>
      <c r="D620" s="5" t="s">
        <v>741</v>
      </c>
      <c r="E620" s="5" t="s">
        <v>742</v>
      </c>
      <c r="F620" s="7">
        <v>36610</v>
      </c>
      <c r="G620" s="5">
        <v>4</v>
      </c>
      <c r="H620" s="5" t="s">
        <v>16</v>
      </c>
      <c r="I620" s="5"/>
      <c r="J620" s="5"/>
      <c r="K620" s="5" t="s">
        <v>297</v>
      </c>
    </row>
    <row r="621" spans="1:11" x14ac:dyDescent="0.25">
      <c r="A621" s="5"/>
      <c r="B621" s="5"/>
      <c r="C621" s="6"/>
      <c r="D621" s="5"/>
      <c r="E621" s="5"/>
      <c r="F621" s="7"/>
      <c r="G621" s="5"/>
      <c r="H621" s="5"/>
      <c r="I621" s="5"/>
      <c r="J621" s="5"/>
      <c r="K621" s="5"/>
    </row>
    <row r="622" spans="1:11" ht="195" customHeight="1" x14ac:dyDescent="0.25">
      <c r="A622" s="5" t="s">
        <v>11</v>
      </c>
      <c r="B622" s="5" t="s">
        <v>12</v>
      </c>
      <c r="C622" s="6" t="s">
        <v>743</v>
      </c>
      <c r="D622" s="5" t="s">
        <v>744</v>
      </c>
      <c r="E622" s="5" t="s">
        <v>745</v>
      </c>
      <c r="F622" s="5" t="s">
        <v>325</v>
      </c>
      <c r="G622" s="5">
        <v>4</v>
      </c>
      <c r="H622" s="5" t="s">
        <v>16</v>
      </c>
      <c r="I622" s="5"/>
      <c r="J622" s="5" t="s">
        <v>58</v>
      </c>
      <c r="K622" s="5" t="s">
        <v>297</v>
      </c>
    </row>
    <row r="623" spans="1:11" x14ac:dyDescent="0.25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</row>
    <row r="624" spans="1:11" ht="180" customHeight="1" x14ac:dyDescent="0.25">
      <c r="A624" s="5" t="s">
        <v>11</v>
      </c>
      <c r="B624" s="5" t="s">
        <v>12</v>
      </c>
      <c r="C624" s="6" t="s">
        <v>746</v>
      </c>
      <c r="D624" s="5" t="s">
        <v>747</v>
      </c>
      <c r="E624" s="5" t="s">
        <v>748</v>
      </c>
      <c r="F624" s="5" t="s">
        <v>325</v>
      </c>
      <c r="G624" s="5">
        <v>4</v>
      </c>
      <c r="H624" s="5" t="s">
        <v>16</v>
      </c>
      <c r="I624" s="5"/>
      <c r="J624" s="5" t="s">
        <v>58</v>
      </c>
      <c r="K624" s="5" t="s">
        <v>297</v>
      </c>
    </row>
    <row r="625" spans="1:11" x14ac:dyDescent="0.25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</row>
    <row r="626" spans="1:11" ht="180" customHeight="1" x14ac:dyDescent="0.25">
      <c r="A626" s="5" t="s">
        <v>11</v>
      </c>
      <c r="B626" s="5" t="s">
        <v>19</v>
      </c>
      <c r="C626" s="6" t="s">
        <v>749</v>
      </c>
      <c r="D626" s="5" t="s">
        <v>750</v>
      </c>
      <c r="E626" s="5" t="s">
        <v>751</v>
      </c>
      <c r="F626" s="7">
        <v>36885</v>
      </c>
      <c r="G626" s="5">
        <v>4</v>
      </c>
      <c r="H626" s="5" t="s">
        <v>16</v>
      </c>
      <c r="I626" s="5"/>
      <c r="J626" s="5"/>
      <c r="K626" s="5" t="s">
        <v>297</v>
      </c>
    </row>
    <row r="627" spans="1:11" x14ac:dyDescent="0.25">
      <c r="A627" s="5"/>
      <c r="B627" s="5"/>
      <c r="C627" s="6"/>
      <c r="D627" s="5"/>
      <c r="E627" s="5"/>
      <c r="F627" s="7"/>
      <c r="G627" s="5"/>
      <c r="H627" s="5"/>
      <c r="I627" s="5"/>
      <c r="J627" s="5"/>
      <c r="K627" s="5"/>
    </row>
    <row r="628" spans="1:11" ht="180" customHeight="1" x14ac:dyDescent="0.25">
      <c r="A628" s="5" t="s">
        <v>11</v>
      </c>
      <c r="B628" s="5" t="s">
        <v>19</v>
      </c>
      <c r="C628" s="6" t="s">
        <v>752</v>
      </c>
      <c r="D628" s="5" t="s">
        <v>753</v>
      </c>
      <c r="E628" s="5" t="s">
        <v>754</v>
      </c>
      <c r="F628" s="5" t="s">
        <v>572</v>
      </c>
      <c r="G628" s="5">
        <v>4</v>
      </c>
      <c r="H628" s="5" t="s">
        <v>16</v>
      </c>
      <c r="I628" s="5"/>
      <c r="J628" s="5" t="s">
        <v>58</v>
      </c>
      <c r="K628" s="5" t="s">
        <v>297</v>
      </c>
    </row>
    <row r="629" spans="1:11" x14ac:dyDescent="0.25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</row>
    <row r="630" spans="1:11" ht="195" customHeight="1" x14ac:dyDescent="0.25">
      <c r="A630" s="5" t="s">
        <v>11</v>
      </c>
      <c r="B630" s="5" t="s">
        <v>19</v>
      </c>
      <c r="C630" s="6" t="s">
        <v>755</v>
      </c>
      <c r="D630" s="5" t="s">
        <v>756</v>
      </c>
      <c r="E630" s="5" t="s">
        <v>736</v>
      </c>
      <c r="F630" s="7">
        <v>36758</v>
      </c>
      <c r="G630" s="5">
        <v>4</v>
      </c>
      <c r="H630" s="5" t="s">
        <v>16</v>
      </c>
      <c r="I630" s="5"/>
      <c r="J630" s="5"/>
      <c r="K630" s="5"/>
    </row>
    <row r="631" spans="1:11" x14ac:dyDescent="0.25">
      <c r="A631" s="5"/>
      <c r="B631" s="5"/>
      <c r="C631" s="6"/>
      <c r="D631" s="5"/>
      <c r="E631" s="5"/>
      <c r="F631" s="7"/>
      <c r="G631" s="5"/>
      <c r="H631" s="5"/>
      <c r="I631" s="5"/>
      <c r="J631" s="5"/>
      <c r="K631" s="5"/>
    </row>
    <row r="632" spans="1:11" ht="180" customHeight="1" x14ac:dyDescent="0.25">
      <c r="A632" s="5" t="s">
        <v>11</v>
      </c>
      <c r="B632" s="5" t="s">
        <v>19</v>
      </c>
      <c r="C632" s="6" t="s">
        <v>757</v>
      </c>
      <c r="D632" s="5" t="s">
        <v>758</v>
      </c>
      <c r="E632" s="5" t="s">
        <v>739</v>
      </c>
      <c r="F632" s="5" t="s">
        <v>626</v>
      </c>
      <c r="G632" s="5">
        <v>4</v>
      </c>
      <c r="H632" s="5" t="s">
        <v>16</v>
      </c>
      <c r="I632" s="5"/>
      <c r="J632" s="5"/>
      <c r="K632" s="5"/>
    </row>
    <row r="633" spans="1:11" x14ac:dyDescent="0.25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</row>
    <row r="634" spans="1:11" ht="180" customHeight="1" x14ac:dyDescent="0.25">
      <c r="A634" s="5" t="s">
        <v>11</v>
      </c>
      <c r="B634" s="5" t="s">
        <v>19</v>
      </c>
      <c r="C634" s="6" t="s">
        <v>759</v>
      </c>
      <c r="D634" s="5" t="s">
        <v>760</v>
      </c>
      <c r="E634" s="5" t="s">
        <v>748</v>
      </c>
      <c r="F634" s="7">
        <v>36819</v>
      </c>
      <c r="G634" s="5">
        <v>4</v>
      </c>
      <c r="H634" s="5" t="s">
        <v>16</v>
      </c>
      <c r="I634" s="5"/>
      <c r="J634" s="5"/>
      <c r="K634" s="5"/>
    </row>
    <row r="635" spans="1:11" x14ac:dyDescent="0.25">
      <c r="A635" s="5"/>
      <c r="B635" s="5"/>
      <c r="C635" s="6"/>
      <c r="D635" s="5"/>
      <c r="E635" s="5"/>
      <c r="F635" s="7"/>
      <c r="G635" s="5"/>
      <c r="H635" s="5"/>
      <c r="I635" s="5"/>
      <c r="J635" s="5"/>
      <c r="K635" s="5"/>
    </row>
    <row r="636" spans="1:11" ht="195" customHeight="1" x14ac:dyDescent="0.25">
      <c r="A636" s="5" t="s">
        <v>11</v>
      </c>
      <c r="B636" s="5" t="s">
        <v>19</v>
      </c>
      <c r="C636" s="6" t="s">
        <v>761</v>
      </c>
      <c r="D636" s="5" t="s">
        <v>762</v>
      </c>
      <c r="E636" s="5" t="s">
        <v>745</v>
      </c>
      <c r="F636" s="7">
        <v>36697</v>
      </c>
      <c r="G636" s="5">
        <v>4</v>
      </c>
      <c r="H636" s="5" t="s">
        <v>16</v>
      </c>
      <c r="I636" s="5"/>
      <c r="J636" s="5" t="s">
        <v>320</v>
      </c>
      <c r="K636" s="5" t="s">
        <v>297</v>
      </c>
    </row>
    <row r="637" spans="1:11" x14ac:dyDescent="0.25">
      <c r="A637" s="5"/>
      <c r="B637" s="5"/>
      <c r="C637" s="6"/>
      <c r="D637" s="5"/>
      <c r="E637" s="5"/>
      <c r="F637" s="7"/>
      <c r="G637" s="5"/>
      <c r="H637" s="5"/>
      <c r="I637" s="5"/>
      <c r="J637" s="5"/>
      <c r="K637" s="5"/>
    </row>
    <row r="638" spans="1:11" ht="195" customHeight="1" x14ac:dyDescent="0.25">
      <c r="A638" s="5" t="s">
        <v>11</v>
      </c>
      <c r="B638" s="5" t="s">
        <v>19</v>
      </c>
      <c r="C638" s="6" t="s">
        <v>763</v>
      </c>
      <c r="D638" s="5" t="s">
        <v>764</v>
      </c>
      <c r="E638" s="5" t="s">
        <v>745</v>
      </c>
      <c r="F638" s="7">
        <v>36605</v>
      </c>
      <c r="G638" s="5">
        <v>4</v>
      </c>
      <c r="H638" s="5" t="s">
        <v>16</v>
      </c>
      <c r="I638" s="5"/>
      <c r="J638" s="5"/>
      <c r="K638" s="5"/>
    </row>
    <row r="639" spans="1:11" x14ac:dyDescent="0.25">
      <c r="A639" s="5"/>
      <c r="B639" s="5"/>
      <c r="C639" s="6"/>
      <c r="D639" s="5"/>
      <c r="E639" s="5"/>
      <c r="F639" s="7"/>
      <c r="G639" s="5"/>
      <c r="H639" s="5"/>
      <c r="I639" s="5"/>
      <c r="J639" s="5"/>
      <c r="K639" s="5"/>
    </row>
    <row r="640" spans="1:11" ht="180" customHeight="1" x14ac:dyDescent="0.25">
      <c r="A640" s="5" t="s">
        <v>11</v>
      </c>
      <c r="B640" s="5" t="s">
        <v>19</v>
      </c>
      <c r="C640" s="6" t="s">
        <v>765</v>
      </c>
      <c r="D640" s="5" t="s">
        <v>766</v>
      </c>
      <c r="E640" s="5" t="s">
        <v>736</v>
      </c>
      <c r="F640" s="7">
        <v>36697</v>
      </c>
      <c r="G640" s="5">
        <v>4</v>
      </c>
      <c r="H640" s="5" t="s">
        <v>16</v>
      </c>
      <c r="I640" s="5"/>
      <c r="J640" s="5"/>
      <c r="K640" s="5"/>
    </row>
    <row r="641" spans="1:11" x14ac:dyDescent="0.25">
      <c r="A641" s="5"/>
      <c r="B641" s="5"/>
      <c r="C641" s="6"/>
      <c r="D641" s="5"/>
      <c r="E641" s="5"/>
      <c r="F641" s="7"/>
      <c r="G641" s="5"/>
      <c r="H641" s="5"/>
      <c r="I641" s="5"/>
      <c r="J641" s="5"/>
      <c r="K641" s="5"/>
    </row>
    <row r="642" spans="1:11" ht="195" customHeight="1" x14ac:dyDescent="0.25">
      <c r="A642" s="5" t="s">
        <v>11</v>
      </c>
      <c r="B642" s="5" t="s">
        <v>19</v>
      </c>
      <c r="C642" s="6" t="s">
        <v>767</v>
      </c>
      <c r="D642" s="5" t="s">
        <v>768</v>
      </c>
      <c r="E642" s="5" t="s">
        <v>742</v>
      </c>
      <c r="F642" s="7">
        <v>36658</v>
      </c>
      <c r="G642" s="5">
        <v>4</v>
      </c>
      <c r="H642" s="5" t="s">
        <v>16</v>
      </c>
      <c r="I642" s="5"/>
      <c r="J642" s="5"/>
      <c r="K642" s="5"/>
    </row>
    <row r="643" spans="1:11" x14ac:dyDescent="0.25">
      <c r="A643" s="5"/>
      <c r="B643" s="5"/>
      <c r="C643" s="6"/>
      <c r="D643" s="5"/>
      <c r="E643" s="5"/>
      <c r="F643" s="7"/>
      <c r="G643" s="5"/>
      <c r="H643" s="5"/>
      <c r="I643" s="5"/>
      <c r="J643" s="5"/>
      <c r="K643" s="5"/>
    </row>
    <row r="644" spans="1:11" ht="75" customHeight="1" x14ac:dyDescent="0.25">
      <c r="A644" s="5" t="s">
        <v>11</v>
      </c>
      <c r="B644" s="5" t="s">
        <v>12</v>
      </c>
      <c r="C644" s="6" t="s">
        <v>769</v>
      </c>
      <c r="D644" s="5" t="s">
        <v>102</v>
      </c>
      <c r="E644" s="5" t="s">
        <v>748</v>
      </c>
      <c r="F644" s="5" t="s">
        <v>103</v>
      </c>
      <c r="G644" s="5">
        <v>4</v>
      </c>
      <c r="H644" s="5" t="s">
        <v>16</v>
      </c>
      <c r="I644" s="5"/>
      <c r="J644" s="5"/>
      <c r="K644" s="5"/>
    </row>
    <row r="645" spans="1:11" x14ac:dyDescent="0.25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</row>
    <row r="646" spans="1:11" ht="195" customHeight="1" x14ac:dyDescent="0.25">
      <c r="A646" s="5" t="s">
        <v>11</v>
      </c>
      <c r="B646" s="5" t="s">
        <v>19</v>
      </c>
      <c r="C646" s="6" t="s">
        <v>770</v>
      </c>
      <c r="D646" s="5" t="s">
        <v>771</v>
      </c>
      <c r="E646" s="5" t="s">
        <v>772</v>
      </c>
      <c r="F646" s="7">
        <v>36671</v>
      </c>
      <c r="G646" s="5">
        <v>4</v>
      </c>
      <c r="H646" s="5" t="s">
        <v>16</v>
      </c>
      <c r="I646" s="5"/>
      <c r="J646" s="5"/>
      <c r="K646" s="5" t="s">
        <v>486</v>
      </c>
    </row>
    <row r="647" spans="1:11" x14ac:dyDescent="0.25">
      <c r="A647" s="5"/>
      <c r="B647" s="5"/>
      <c r="C647" s="6"/>
      <c r="D647" s="5"/>
      <c r="E647" s="5"/>
      <c r="F647" s="7"/>
      <c r="G647" s="5"/>
      <c r="H647" s="5"/>
      <c r="I647" s="5"/>
      <c r="J647" s="5"/>
      <c r="K647" s="5"/>
    </row>
    <row r="648" spans="1:11" ht="195" customHeight="1" x14ac:dyDescent="0.25">
      <c r="A648" s="5" t="s">
        <v>11</v>
      </c>
      <c r="B648" s="5" t="s">
        <v>19</v>
      </c>
      <c r="C648" s="6" t="s">
        <v>773</v>
      </c>
      <c r="D648" s="5" t="s">
        <v>774</v>
      </c>
      <c r="E648" s="5" t="s">
        <v>775</v>
      </c>
      <c r="F648" s="7">
        <v>36581</v>
      </c>
      <c r="G648" s="5">
        <v>4</v>
      </c>
      <c r="H648" s="5" t="s">
        <v>16</v>
      </c>
      <c r="I648" s="5"/>
      <c r="J648" s="5"/>
      <c r="K648" s="5" t="s">
        <v>486</v>
      </c>
    </row>
    <row r="649" spans="1:11" x14ac:dyDescent="0.25">
      <c r="A649" s="5"/>
      <c r="B649" s="5"/>
      <c r="C649" s="6"/>
      <c r="D649" s="5"/>
      <c r="E649" s="5"/>
      <c r="F649" s="7"/>
      <c r="G649" s="5"/>
      <c r="H649" s="5"/>
      <c r="I649" s="5"/>
      <c r="J649" s="5"/>
      <c r="K649" s="5"/>
    </row>
    <row r="650" spans="1:11" ht="195" customHeight="1" x14ac:dyDescent="0.25">
      <c r="A650" s="5" t="s">
        <v>11</v>
      </c>
      <c r="B650" s="5" t="s">
        <v>12</v>
      </c>
      <c r="C650" s="6" t="s">
        <v>776</v>
      </c>
      <c r="D650" s="5" t="s">
        <v>777</v>
      </c>
      <c r="E650" s="5" t="s">
        <v>775</v>
      </c>
      <c r="F650" s="5" t="s">
        <v>325</v>
      </c>
      <c r="G650" s="5">
        <v>4</v>
      </c>
      <c r="H650" s="5" t="s">
        <v>16</v>
      </c>
      <c r="I650" s="5"/>
      <c r="J650" s="5"/>
      <c r="K650" s="5" t="s">
        <v>486</v>
      </c>
    </row>
    <row r="651" spans="1:11" x14ac:dyDescent="0.25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</row>
    <row r="652" spans="1:11" ht="180" customHeight="1" x14ac:dyDescent="0.25">
      <c r="A652" s="5" t="s">
        <v>11</v>
      </c>
      <c r="B652" s="5" t="s">
        <v>19</v>
      </c>
      <c r="C652" s="6" t="s">
        <v>778</v>
      </c>
      <c r="D652" s="5" t="s">
        <v>779</v>
      </c>
      <c r="E652" s="5" t="s">
        <v>780</v>
      </c>
      <c r="F652" s="7">
        <v>36550</v>
      </c>
      <c r="G652" s="5">
        <v>4</v>
      </c>
      <c r="H652" s="5" t="s">
        <v>16</v>
      </c>
      <c r="I652" s="5"/>
      <c r="J652" s="5"/>
      <c r="K652" s="5" t="s">
        <v>486</v>
      </c>
    </row>
    <row r="653" spans="1:11" x14ac:dyDescent="0.25">
      <c r="A653" s="5"/>
      <c r="B653" s="5"/>
      <c r="C653" s="6"/>
      <c r="D653" s="5"/>
      <c r="E653" s="5"/>
      <c r="F653" s="7"/>
      <c r="G653" s="5"/>
      <c r="H653" s="5"/>
      <c r="I653" s="5"/>
      <c r="J653" s="5"/>
      <c r="K653" s="5"/>
    </row>
    <row r="654" spans="1:11" ht="180" customHeight="1" x14ac:dyDescent="0.25">
      <c r="A654" s="5" t="s">
        <v>11</v>
      </c>
      <c r="B654" s="5" t="s">
        <v>19</v>
      </c>
      <c r="C654" s="6" t="s">
        <v>781</v>
      </c>
      <c r="D654" s="5" t="s">
        <v>782</v>
      </c>
      <c r="E654" s="5" t="s">
        <v>780</v>
      </c>
      <c r="F654" s="7">
        <v>36550</v>
      </c>
      <c r="G654" s="5">
        <v>4</v>
      </c>
      <c r="H654" s="5" t="s">
        <v>16</v>
      </c>
      <c r="I654" s="5"/>
      <c r="J654" s="5"/>
      <c r="K654" s="5" t="s">
        <v>486</v>
      </c>
    </row>
    <row r="655" spans="1:11" x14ac:dyDescent="0.25">
      <c r="A655" s="5"/>
      <c r="B655" s="5"/>
      <c r="C655" s="6"/>
      <c r="D655" s="5"/>
      <c r="E655" s="5"/>
      <c r="F655" s="7"/>
      <c r="G655" s="5"/>
      <c r="H655" s="5"/>
      <c r="I655" s="5"/>
      <c r="J655" s="5"/>
      <c r="K655" s="5"/>
    </row>
    <row r="656" spans="1:11" ht="195" customHeight="1" x14ac:dyDescent="0.25">
      <c r="A656" s="5" t="s">
        <v>11</v>
      </c>
      <c r="B656" s="5" t="s">
        <v>12</v>
      </c>
      <c r="C656" s="6" t="s">
        <v>783</v>
      </c>
      <c r="D656" s="5" t="s">
        <v>784</v>
      </c>
      <c r="E656" s="5" t="s">
        <v>785</v>
      </c>
      <c r="F656" s="5" t="s">
        <v>325</v>
      </c>
      <c r="G656" s="5">
        <v>4</v>
      </c>
      <c r="H656" s="5" t="s">
        <v>16</v>
      </c>
      <c r="I656" s="5"/>
      <c r="J656" s="5"/>
      <c r="K656" s="5" t="s">
        <v>297</v>
      </c>
    </row>
    <row r="657" spans="1:13" x14ac:dyDescent="0.25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</row>
    <row r="658" spans="1:13" ht="195" customHeight="1" x14ac:dyDescent="0.25">
      <c r="A658" s="5" t="s">
        <v>11</v>
      </c>
      <c r="B658" s="5" t="s">
        <v>19</v>
      </c>
      <c r="C658" s="6" t="s">
        <v>786</v>
      </c>
      <c r="D658" s="5" t="s">
        <v>787</v>
      </c>
      <c r="E658" s="5" t="s">
        <v>788</v>
      </c>
      <c r="F658" s="7">
        <v>36732</v>
      </c>
      <c r="G658" s="5">
        <v>4</v>
      </c>
      <c r="H658" s="5" t="s">
        <v>16</v>
      </c>
      <c r="I658" s="5"/>
      <c r="J658" s="5"/>
      <c r="K658" s="5" t="s">
        <v>297</v>
      </c>
    </row>
    <row r="659" spans="1:13" x14ac:dyDescent="0.25">
      <c r="A659" s="5"/>
      <c r="B659" s="5"/>
      <c r="C659" s="6"/>
      <c r="D659" s="5"/>
      <c r="E659" s="5"/>
      <c r="F659" s="7"/>
      <c r="G659" s="5"/>
      <c r="H659" s="5"/>
      <c r="I659" s="5"/>
      <c r="J659" s="5"/>
      <c r="K659" s="5"/>
    </row>
    <row r="660" spans="1:13" ht="195" customHeight="1" x14ac:dyDescent="0.25">
      <c r="A660" s="5" t="s">
        <v>11</v>
      </c>
      <c r="B660" s="5" t="s">
        <v>19</v>
      </c>
      <c r="C660" s="6" t="s">
        <v>789</v>
      </c>
      <c r="D660" s="5" t="s">
        <v>790</v>
      </c>
      <c r="E660" s="5" t="s">
        <v>788</v>
      </c>
      <c r="F660" s="7">
        <v>36794</v>
      </c>
      <c r="G660" s="5">
        <v>4</v>
      </c>
      <c r="H660" s="5" t="s">
        <v>16</v>
      </c>
      <c r="I660" s="5"/>
      <c r="J660" s="5"/>
      <c r="K660" s="5" t="s">
        <v>297</v>
      </c>
    </row>
    <row r="661" spans="1:13" x14ac:dyDescent="0.25">
      <c r="A661" s="5"/>
      <c r="B661" s="5"/>
      <c r="C661" s="6"/>
      <c r="D661" s="5"/>
      <c r="E661" s="5"/>
      <c r="F661" s="7"/>
      <c r="G661" s="5"/>
      <c r="H661" s="5"/>
      <c r="I661" s="5"/>
      <c r="J661" s="5"/>
      <c r="K661" s="5"/>
    </row>
    <row r="662" spans="1:13" ht="180" customHeight="1" x14ac:dyDescent="0.25">
      <c r="A662" s="5" t="s">
        <v>11</v>
      </c>
      <c r="B662" s="5" t="s">
        <v>19</v>
      </c>
      <c r="C662" s="6" t="s">
        <v>791</v>
      </c>
      <c r="D662" s="5" t="s">
        <v>792</v>
      </c>
      <c r="E662" s="5" t="s">
        <v>793</v>
      </c>
      <c r="F662" s="7">
        <v>36581</v>
      </c>
      <c r="G662" s="5">
        <v>4</v>
      </c>
      <c r="H662" s="5" t="s">
        <v>16</v>
      </c>
      <c r="I662" s="5"/>
      <c r="J662" s="5"/>
      <c r="K662" s="5" t="s">
        <v>297</v>
      </c>
    </row>
    <row r="663" spans="1:13" x14ac:dyDescent="0.25">
      <c r="A663" s="5"/>
      <c r="B663" s="5"/>
      <c r="C663" s="6"/>
      <c r="D663" s="5"/>
      <c r="E663" s="5"/>
      <c r="F663" s="7"/>
      <c r="G663" s="5"/>
      <c r="H663" s="5"/>
      <c r="I663" s="5"/>
      <c r="J663" s="5"/>
      <c r="K663" s="5"/>
    </row>
    <row r="664" spans="1:13" ht="60" customHeight="1" x14ac:dyDescent="0.25">
      <c r="A664" s="5" t="s">
        <v>11</v>
      </c>
      <c r="B664" s="5" t="s">
        <v>12</v>
      </c>
      <c r="C664" s="6" t="s">
        <v>794</v>
      </c>
      <c r="D664" s="5" t="s">
        <v>102</v>
      </c>
      <c r="E664" s="5" t="s">
        <v>793</v>
      </c>
      <c r="F664" s="5" t="e">
        <f>-1 / 1 / 0</f>
        <v>#DIV/0!</v>
      </c>
      <c r="G664" s="5">
        <v>4</v>
      </c>
      <c r="H664" s="5" t="s">
        <v>16</v>
      </c>
      <c r="I664" s="5"/>
      <c r="J664" s="5"/>
      <c r="K664" s="5"/>
    </row>
    <row r="665" spans="1:13" x14ac:dyDescent="0.25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</row>
    <row r="666" spans="1:13" ht="60" customHeight="1" x14ac:dyDescent="0.25">
      <c r="A666" s="5" t="s">
        <v>11</v>
      </c>
      <c r="B666" s="5" t="s">
        <v>12</v>
      </c>
      <c r="C666" s="6" t="s">
        <v>795</v>
      </c>
      <c r="D666" s="5" t="s">
        <v>102</v>
      </c>
      <c r="E666" s="5" t="s">
        <v>788</v>
      </c>
      <c r="F666" s="5" t="s">
        <v>103</v>
      </c>
      <c r="G666" s="5">
        <v>4</v>
      </c>
      <c r="H666" s="5" t="s">
        <v>16</v>
      </c>
      <c r="I666" s="5"/>
      <c r="J666" s="5"/>
      <c r="K666" s="5"/>
    </row>
    <row r="667" spans="1:13" x14ac:dyDescent="0.25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</row>
    <row r="668" spans="1:13" ht="195" customHeight="1" x14ac:dyDescent="0.25">
      <c r="A668" s="5" t="s">
        <v>11</v>
      </c>
      <c r="B668" s="5" t="s">
        <v>19</v>
      </c>
      <c r="C668" s="6" t="s">
        <v>796</v>
      </c>
      <c r="D668" s="5" t="s">
        <v>797</v>
      </c>
      <c r="E668" s="5" t="s">
        <v>772</v>
      </c>
      <c r="F668" s="7">
        <v>36768</v>
      </c>
      <c r="G668" s="5">
        <v>4</v>
      </c>
      <c r="H668" s="5" t="s">
        <v>16</v>
      </c>
      <c r="I668" s="5"/>
      <c r="J668" s="5" t="s">
        <v>798</v>
      </c>
      <c r="K668" s="5" t="s">
        <v>108</v>
      </c>
    </row>
    <row r="669" spans="1:13" x14ac:dyDescent="0.25">
      <c r="A669" s="5"/>
      <c r="B669" s="5"/>
      <c r="C669" s="6"/>
      <c r="D669" s="5"/>
      <c r="E669" s="5"/>
      <c r="F669" s="7"/>
      <c r="G669" s="5"/>
      <c r="H669" s="5"/>
      <c r="I669" s="5"/>
      <c r="J669" s="5"/>
      <c r="K669" s="5"/>
    </row>
    <row r="670" spans="1:13" ht="90" customHeight="1" x14ac:dyDescent="0.25">
      <c r="A670" s="5" t="s">
        <v>11</v>
      </c>
      <c r="B670" s="5" t="s">
        <v>19</v>
      </c>
      <c r="C670" s="6" t="s">
        <v>799</v>
      </c>
      <c r="D670" s="5" t="s">
        <v>102</v>
      </c>
      <c r="E670" s="5" t="s">
        <v>772</v>
      </c>
      <c r="F670" s="7">
        <v>36540</v>
      </c>
      <c r="G670" s="5">
        <v>0</v>
      </c>
      <c r="H670" s="5" t="s">
        <v>16</v>
      </c>
      <c r="I670" s="5">
        <v>100</v>
      </c>
      <c r="J670" s="5"/>
      <c r="K670" s="5"/>
    </row>
    <row r="671" spans="1:13" x14ac:dyDescent="0.25">
      <c r="A671" s="5"/>
      <c r="B671" s="5"/>
      <c r="C671" s="6"/>
      <c r="D671" s="5"/>
      <c r="E671" s="5"/>
      <c r="F671" s="7"/>
      <c r="G671" s="5"/>
      <c r="H671" s="5"/>
      <c r="I671" s="5"/>
      <c r="J671" s="5"/>
      <c r="K671" s="5"/>
    </row>
    <row r="672" spans="1:13" ht="90" customHeight="1" x14ac:dyDescent="0.25">
      <c r="A672" s="5" t="s">
        <v>11</v>
      </c>
      <c r="B672" s="5" t="s">
        <v>19</v>
      </c>
      <c r="C672" s="6" t="s">
        <v>800</v>
      </c>
      <c r="D672" s="5" t="s">
        <v>102</v>
      </c>
      <c r="E672" s="5" t="s">
        <v>772</v>
      </c>
      <c r="F672" s="7">
        <v>36722</v>
      </c>
      <c r="G672" s="5">
        <v>0</v>
      </c>
      <c r="H672" s="5" t="s">
        <v>16</v>
      </c>
      <c r="I672" s="5">
        <v>100</v>
      </c>
      <c r="J672" s="5"/>
      <c r="K672" s="5"/>
      <c r="M672">
        <v>1</v>
      </c>
    </row>
    <row r="673" spans="1:11" x14ac:dyDescent="0.25">
      <c r="A673" s="5"/>
      <c r="B673" s="5"/>
      <c r="C673" s="6"/>
      <c r="D673" s="5"/>
      <c r="E673" s="5"/>
      <c r="F673" s="7"/>
      <c r="G673" s="5"/>
      <c r="H673" s="5"/>
      <c r="I673" s="5"/>
      <c r="J673" s="5"/>
      <c r="K673" s="5"/>
    </row>
    <row r="674" spans="1:11" ht="195" customHeight="1" x14ac:dyDescent="0.25">
      <c r="A674" s="5" t="s">
        <v>11</v>
      </c>
      <c r="B674" s="5" t="s">
        <v>19</v>
      </c>
      <c r="C674" s="6" t="s">
        <v>801</v>
      </c>
      <c r="D674" s="5" t="s">
        <v>802</v>
      </c>
      <c r="E674" s="5" t="s">
        <v>793</v>
      </c>
      <c r="F674" s="7">
        <v>36550</v>
      </c>
      <c r="G674" s="5">
        <v>4</v>
      </c>
      <c r="H674" s="5" t="s">
        <v>16</v>
      </c>
      <c r="I674" s="5"/>
      <c r="J674" s="5" t="s">
        <v>320</v>
      </c>
      <c r="K674" s="5"/>
    </row>
    <row r="675" spans="1:11" x14ac:dyDescent="0.25">
      <c r="A675" s="5"/>
      <c r="B675" s="5"/>
      <c r="C675" s="6"/>
      <c r="D675" s="5"/>
      <c r="E675" s="5"/>
      <c r="F675" s="7"/>
      <c r="G675" s="5"/>
      <c r="H675" s="5"/>
      <c r="I675" s="5"/>
      <c r="J675" s="5"/>
      <c r="K675" s="5"/>
    </row>
    <row r="676" spans="1:11" ht="195" customHeight="1" x14ac:dyDescent="0.25">
      <c r="A676" s="5" t="s">
        <v>11</v>
      </c>
      <c r="B676" s="5" t="s">
        <v>12</v>
      </c>
      <c r="C676" s="6" t="s">
        <v>803</v>
      </c>
      <c r="D676" s="5" t="s">
        <v>804</v>
      </c>
      <c r="E676" s="5" t="s">
        <v>788</v>
      </c>
      <c r="F676" s="5" t="e">
        <f>-1 / 25 / 0</f>
        <v>#DIV/0!</v>
      </c>
      <c r="G676" s="5">
        <v>4</v>
      </c>
      <c r="H676" s="5" t="s">
        <v>16</v>
      </c>
      <c r="I676" s="5"/>
      <c r="J676" s="5"/>
      <c r="K676" s="5"/>
    </row>
    <row r="677" spans="1:11" x14ac:dyDescent="0.25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</row>
    <row r="678" spans="1:11" ht="195" customHeight="1" x14ac:dyDescent="0.25">
      <c r="A678" s="5" t="s">
        <v>11</v>
      </c>
      <c r="B678" s="5" t="s">
        <v>12</v>
      </c>
      <c r="C678" s="6" t="s">
        <v>805</v>
      </c>
      <c r="D678" s="5" t="s">
        <v>806</v>
      </c>
      <c r="E678" s="5" t="s">
        <v>807</v>
      </c>
      <c r="F678" s="5" t="s">
        <v>325</v>
      </c>
      <c r="G678" s="5">
        <v>4</v>
      </c>
      <c r="H678" s="5" t="s">
        <v>16</v>
      </c>
      <c r="I678" s="5"/>
      <c r="J678" s="5"/>
      <c r="K678" s="5"/>
    </row>
    <row r="679" spans="1:11" x14ac:dyDescent="0.25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</row>
    <row r="680" spans="1:11" ht="195" customHeight="1" x14ac:dyDescent="0.25">
      <c r="A680" s="5" t="s">
        <v>11</v>
      </c>
      <c r="B680" s="5" t="s">
        <v>19</v>
      </c>
      <c r="C680" s="6" t="s">
        <v>808</v>
      </c>
      <c r="D680" s="5" t="s">
        <v>809</v>
      </c>
      <c r="E680" s="5" t="s">
        <v>810</v>
      </c>
      <c r="F680" s="7">
        <v>36641</v>
      </c>
      <c r="G680" s="5">
        <v>4</v>
      </c>
      <c r="H680" s="5" t="s">
        <v>16</v>
      </c>
      <c r="I680" s="5"/>
      <c r="J680" s="5"/>
      <c r="K680" s="5"/>
    </row>
    <row r="681" spans="1:11" x14ac:dyDescent="0.25">
      <c r="A681" s="5"/>
      <c r="B681" s="5"/>
      <c r="C681" s="6"/>
      <c r="D681" s="5"/>
      <c r="E681" s="5"/>
      <c r="F681" s="7"/>
      <c r="G681" s="5"/>
      <c r="H681" s="5"/>
      <c r="I681" s="5"/>
      <c r="J681" s="5"/>
      <c r="K681" s="5"/>
    </row>
    <row r="682" spans="1:11" ht="180" customHeight="1" x14ac:dyDescent="0.25">
      <c r="A682" s="5" t="s">
        <v>11</v>
      </c>
      <c r="B682" s="5" t="s">
        <v>19</v>
      </c>
      <c r="C682" s="6" t="s">
        <v>811</v>
      </c>
      <c r="D682" s="5" t="s">
        <v>812</v>
      </c>
      <c r="E682" s="5" t="s">
        <v>785</v>
      </c>
      <c r="F682" s="7">
        <v>36845</v>
      </c>
      <c r="G682" s="5">
        <v>4</v>
      </c>
      <c r="H682" s="5" t="s">
        <v>16</v>
      </c>
      <c r="I682" s="5"/>
      <c r="J682" s="5" t="s">
        <v>320</v>
      </c>
      <c r="K682" s="5"/>
    </row>
    <row r="683" spans="1:11" x14ac:dyDescent="0.25">
      <c r="A683" s="5"/>
      <c r="B683" s="5"/>
      <c r="C683" s="6"/>
      <c r="D683" s="5"/>
      <c r="E683" s="5"/>
      <c r="F683" s="7"/>
      <c r="G683" s="5"/>
      <c r="H683" s="5"/>
      <c r="I683" s="5"/>
      <c r="J683" s="5"/>
      <c r="K683" s="5"/>
    </row>
    <row r="684" spans="1:11" ht="195" customHeight="1" x14ac:dyDescent="0.25">
      <c r="A684" s="5" t="s">
        <v>11</v>
      </c>
      <c r="B684" s="5" t="s">
        <v>12</v>
      </c>
      <c r="C684" s="6" t="s">
        <v>813</v>
      </c>
      <c r="D684" s="5" t="s">
        <v>814</v>
      </c>
      <c r="E684" s="5" t="s">
        <v>807</v>
      </c>
      <c r="F684" s="5" t="s">
        <v>390</v>
      </c>
      <c r="G684" s="5">
        <v>4</v>
      </c>
      <c r="H684" s="5" t="s">
        <v>16</v>
      </c>
      <c r="I684" s="5"/>
      <c r="J684" s="5" t="s">
        <v>30</v>
      </c>
      <c r="K684" s="5"/>
    </row>
    <row r="685" spans="1:11" x14ac:dyDescent="0.25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</row>
    <row r="686" spans="1:11" ht="150" customHeight="1" x14ac:dyDescent="0.25">
      <c r="A686" s="5" t="s">
        <v>11</v>
      </c>
      <c r="B686" s="5" t="s">
        <v>12</v>
      </c>
      <c r="C686" s="6" t="s">
        <v>815</v>
      </c>
      <c r="D686" s="5" t="s">
        <v>816</v>
      </c>
      <c r="E686" s="5" t="s">
        <v>807</v>
      </c>
      <c r="F686" s="5" t="s">
        <v>390</v>
      </c>
      <c r="G686" s="5">
        <v>0</v>
      </c>
      <c r="H686" s="5" t="s">
        <v>16</v>
      </c>
      <c r="I686" s="5">
        <v>100</v>
      </c>
      <c r="J686" s="5"/>
      <c r="K686" s="5"/>
    </row>
    <row r="687" spans="1:11" x14ac:dyDescent="0.25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</row>
    <row r="688" spans="1:11" ht="195" customHeight="1" x14ac:dyDescent="0.25">
      <c r="A688" s="5" t="s">
        <v>11</v>
      </c>
      <c r="B688" s="5" t="s">
        <v>19</v>
      </c>
      <c r="C688" s="6" t="s">
        <v>817</v>
      </c>
      <c r="D688" s="5" t="s">
        <v>818</v>
      </c>
      <c r="E688" s="5" t="s">
        <v>810</v>
      </c>
      <c r="F688" s="7">
        <v>36720</v>
      </c>
      <c r="G688" s="5">
        <v>4</v>
      </c>
      <c r="H688" s="5" t="s">
        <v>16</v>
      </c>
      <c r="I688" s="5"/>
      <c r="J688" s="5" t="s">
        <v>819</v>
      </c>
      <c r="K688" s="5"/>
    </row>
    <row r="689" spans="1:11" x14ac:dyDescent="0.25">
      <c r="A689" s="5"/>
      <c r="B689" s="5"/>
      <c r="C689" s="6"/>
      <c r="D689" s="5"/>
      <c r="E689" s="5"/>
      <c r="F689" s="7"/>
      <c r="G689" s="5"/>
      <c r="H689" s="5"/>
      <c r="I689" s="5"/>
      <c r="J689" s="5"/>
      <c r="K689" s="5"/>
    </row>
    <row r="690" spans="1:11" ht="150" customHeight="1" x14ac:dyDescent="0.25">
      <c r="A690" s="5" t="s">
        <v>11</v>
      </c>
      <c r="B690" s="5" t="s">
        <v>19</v>
      </c>
      <c r="C690" s="6" t="s">
        <v>820</v>
      </c>
      <c r="D690" s="5" t="s">
        <v>821</v>
      </c>
      <c r="E690" s="5" t="s">
        <v>810</v>
      </c>
      <c r="F690" s="7">
        <v>36720</v>
      </c>
      <c r="G690" s="5">
        <v>0</v>
      </c>
      <c r="H690" s="5" t="s">
        <v>16</v>
      </c>
      <c r="I690" s="5">
        <v>100</v>
      </c>
      <c r="J690" s="5"/>
      <c r="K690" s="5"/>
    </row>
    <row r="691" spans="1:11" x14ac:dyDescent="0.25">
      <c r="A691" s="5"/>
      <c r="B691" s="5"/>
      <c r="C691" s="6"/>
      <c r="D691" s="5"/>
      <c r="E691" s="5"/>
      <c r="F691" s="7"/>
      <c r="G691" s="5"/>
      <c r="H691" s="5"/>
      <c r="I691" s="5"/>
      <c r="J691" s="5"/>
      <c r="K691" s="5"/>
    </row>
    <row r="692" spans="1:11" ht="180" customHeight="1" x14ac:dyDescent="0.25">
      <c r="A692" s="5" t="s">
        <v>11</v>
      </c>
      <c r="B692" s="5" t="s">
        <v>19</v>
      </c>
      <c r="C692" s="6" t="s">
        <v>822</v>
      </c>
      <c r="D692" s="5" t="s">
        <v>823</v>
      </c>
      <c r="E692" s="5" t="s">
        <v>775</v>
      </c>
      <c r="F692" s="7">
        <v>36751</v>
      </c>
      <c r="G692" s="5">
        <v>4</v>
      </c>
      <c r="H692" s="5" t="s">
        <v>16</v>
      </c>
      <c r="I692" s="5"/>
      <c r="J692" s="5" t="s">
        <v>30</v>
      </c>
      <c r="K692" s="5"/>
    </row>
    <row r="693" spans="1:11" x14ac:dyDescent="0.25">
      <c r="A693" s="5"/>
      <c r="B693" s="5"/>
      <c r="C693" s="6"/>
      <c r="D693" s="5"/>
      <c r="E693" s="5"/>
      <c r="F693" s="7"/>
      <c r="G693" s="5"/>
      <c r="H693" s="5"/>
      <c r="I693" s="5"/>
      <c r="J693" s="5"/>
      <c r="K693" s="5"/>
    </row>
    <row r="694" spans="1:11" ht="150" customHeight="1" x14ac:dyDescent="0.25">
      <c r="A694" s="5" t="s">
        <v>11</v>
      </c>
      <c r="B694" s="5" t="s">
        <v>19</v>
      </c>
      <c r="C694" s="6" t="s">
        <v>824</v>
      </c>
      <c r="D694" s="5" t="s">
        <v>825</v>
      </c>
      <c r="E694" s="5" t="s">
        <v>775</v>
      </c>
      <c r="F694" s="7">
        <v>36751</v>
      </c>
      <c r="G694" s="5">
        <v>0</v>
      </c>
      <c r="H694" s="5" t="s">
        <v>16</v>
      </c>
      <c r="I694" s="5">
        <v>100</v>
      </c>
      <c r="J694" s="5"/>
      <c r="K694" s="5"/>
    </row>
    <row r="695" spans="1:11" x14ac:dyDescent="0.25">
      <c r="A695" s="5"/>
      <c r="B695" s="5"/>
      <c r="C695" s="6"/>
      <c r="D695" s="5"/>
      <c r="E695" s="5"/>
      <c r="F695" s="7"/>
      <c r="G695" s="5"/>
      <c r="H695" s="5"/>
      <c r="I695" s="5"/>
      <c r="J695" s="5"/>
      <c r="K695" s="5"/>
    </row>
    <row r="696" spans="1:11" ht="195" customHeight="1" x14ac:dyDescent="0.25">
      <c r="A696" s="5" t="s">
        <v>11</v>
      </c>
      <c r="B696" s="5" t="s">
        <v>19</v>
      </c>
      <c r="C696" s="6" t="s">
        <v>826</v>
      </c>
      <c r="D696" s="5" t="s">
        <v>827</v>
      </c>
      <c r="E696" s="5" t="s">
        <v>785</v>
      </c>
      <c r="F696" s="7">
        <v>36843</v>
      </c>
      <c r="G696" s="5">
        <v>4</v>
      </c>
      <c r="H696" s="5" t="s">
        <v>16</v>
      </c>
      <c r="I696" s="5"/>
      <c r="J696" s="5" t="s">
        <v>149</v>
      </c>
      <c r="K696" s="5"/>
    </row>
    <row r="697" spans="1:11" x14ac:dyDescent="0.25">
      <c r="A697" s="5"/>
      <c r="B697" s="5"/>
      <c r="C697" s="6"/>
      <c r="D697" s="5"/>
      <c r="E697" s="5"/>
      <c r="F697" s="7"/>
      <c r="G697" s="5"/>
      <c r="H697" s="5"/>
      <c r="I697" s="5"/>
      <c r="J697" s="5"/>
      <c r="K697" s="5"/>
    </row>
    <row r="698" spans="1:11" ht="165" customHeight="1" x14ac:dyDescent="0.25">
      <c r="A698" s="5" t="s">
        <v>11</v>
      </c>
      <c r="B698" s="5" t="s">
        <v>19</v>
      </c>
      <c r="C698" s="6" t="s">
        <v>828</v>
      </c>
      <c r="D698" s="5" t="s">
        <v>829</v>
      </c>
      <c r="E698" s="5" t="s">
        <v>785</v>
      </c>
      <c r="F698" s="7">
        <v>36843</v>
      </c>
      <c r="G698" s="5">
        <v>0</v>
      </c>
      <c r="H698" s="5" t="s">
        <v>16</v>
      </c>
      <c r="I698" s="5">
        <v>100</v>
      </c>
      <c r="J698" s="5"/>
      <c r="K698" s="5"/>
    </row>
    <row r="699" spans="1:11" x14ac:dyDescent="0.25">
      <c r="A699" s="5"/>
      <c r="B699" s="5"/>
      <c r="C699" s="6"/>
      <c r="D699" s="5"/>
      <c r="E699" s="5"/>
      <c r="F699" s="7"/>
      <c r="G699" s="5"/>
      <c r="H699" s="5"/>
      <c r="I699" s="5"/>
      <c r="J699" s="5"/>
      <c r="K699" s="5"/>
    </row>
    <row r="700" spans="1:11" ht="75" customHeight="1" x14ac:dyDescent="0.25">
      <c r="A700" s="5" t="s">
        <v>11</v>
      </c>
      <c r="B700" s="5" t="s">
        <v>12</v>
      </c>
      <c r="C700" s="6" t="s">
        <v>830</v>
      </c>
      <c r="D700" s="5" t="s">
        <v>102</v>
      </c>
      <c r="E700" s="5" t="s">
        <v>780</v>
      </c>
      <c r="F700" s="5" t="s">
        <v>103</v>
      </c>
      <c r="G700" s="5">
        <v>4</v>
      </c>
      <c r="H700" s="5" t="s">
        <v>16</v>
      </c>
      <c r="I700" s="5"/>
      <c r="J700" s="5"/>
      <c r="K700" s="5"/>
    </row>
    <row r="701" spans="1:11" x14ac:dyDescent="0.25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</row>
    <row r="702" spans="1:11" ht="180" customHeight="1" x14ac:dyDescent="0.25">
      <c r="A702" s="5" t="s">
        <v>11</v>
      </c>
      <c r="B702" s="5" t="s">
        <v>12</v>
      </c>
      <c r="C702" s="6" t="s">
        <v>831</v>
      </c>
      <c r="D702" s="5" t="s">
        <v>832</v>
      </c>
      <c r="E702" s="5" t="s">
        <v>833</v>
      </c>
      <c r="F702" s="5" t="e">
        <f>-1 / 25 / 0</f>
        <v>#DIV/0!</v>
      </c>
      <c r="G702" s="5">
        <v>4</v>
      </c>
      <c r="H702" s="5" t="s">
        <v>16</v>
      </c>
      <c r="I702" s="5"/>
      <c r="J702" s="5"/>
      <c r="K702" s="5" t="s">
        <v>321</v>
      </c>
    </row>
    <row r="703" spans="1:11" x14ac:dyDescent="0.25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</row>
    <row r="704" spans="1:11" ht="180" customHeight="1" x14ac:dyDescent="0.25">
      <c r="A704" s="5" t="s">
        <v>11</v>
      </c>
      <c r="B704" s="5" t="s">
        <v>19</v>
      </c>
      <c r="C704" s="6" t="s">
        <v>834</v>
      </c>
      <c r="D704" s="5" t="s">
        <v>835</v>
      </c>
      <c r="E704" s="5" t="s">
        <v>833</v>
      </c>
      <c r="F704" s="7">
        <v>36550</v>
      </c>
      <c r="G704" s="5">
        <v>4</v>
      </c>
      <c r="H704" s="5" t="s">
        <v>16</v>
      </c>
      <c r="I704" s="5"/>
      <c r="J704" s="5"/>
      <c r="K704" s="5"/>
    </row>
    <row r="705" spans="1:11" x14ac:dyDescent="0.25">
      <c r="A705" s="5"/>
      <c r="B705" s="5"/>
      <c r="C705" s="6"/>
      <c r="D705" s="5"/>
      <c r="E705" s="5"/>
      <c r="F705" s="7"/>
      <c r="G705" s="5"/>
      <c r="H705" s="5"/>
      <c r="I705" s="5"/>
      <c r="J705" s="5"/>
      <c r="K705" s="5"/>
    </row>
    <row r="706" spans="1:11" ht="180" customHeight="1" x14ac:dyDescent="0.25">
      <c r="A706" s="5" t="s">
        <v>11</v>
      </c>
      <c r="B706" s="5" t="s">
        <v>12</v>
      </c>
      <c r="C706" s="6" t="s">
        <v>836</v>
      </c>
      <c r="D706" s="5" t="s">
        <v>837</v>
      </c>
      <c r="E706" s="5" t="s">
        <v>838</v>
      </c>
      <c r="F706" s="5" t="s">
        <v>325</v>
      </c>
      <c r="G706" s="5">
        <v>4</v>
      </c>
      <c r="H706" s="5" t="s">
        <v>16</v>
      </c>
      <c r="I706" s="5"/>
      <c r="J706" s="5"/>
      <c r="K706" s="5" t="s">
        <v>321</v>
      </c>
    </row>
    <row r="707" spans="1:11" x14ac:dyDescent="0.25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</row>
    <row r="708" spans="1:11" ht="180" customHeight="1" x14ac:dyDescent="0.25">
      <c r="A708" s="5" t="s">
        <v>11</v>
      </c>
      <c r="B708" s="5" t="s">
        <v>12</v>
      </c>
      <c r="C708" s="6" t="s">
        <v>839</v>
      </c>
      <c r="D708" s="5" t="s">
        <v>840</v>
      </c>
      <c r="E708" s="5" t="s">
        <v>838</v>
      </c>
      <c r="F708" s="5" t="e">
        <f>-1 / 20 / 0</f>
        <v>#DIV/0!</v>
      </c>
      <c r="G708" s="5">
        <v>4</v>
      </c>
      <c r="H708" s="5" t="s">
        <v>16</v>
      </c>
      <c r="I708" s="5"/>
      <c r="J708" s="5" t="s">
        <v>841</v>
      </c>
      <c r="K708" s="5" t="s">
        <v>321</v>
      </c>
    </row>
    <row r="709" spans="1:11" x14ac:dyDescent="0.25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</row>
    <row r="710" spans="1:11" ht="195" customHeight="1" x14ac:dyDescent="0.25">
      <c r="A710" s="5" t="s">
        <v>11</v>
      </c>
      <c r="B710" s="5" t="s">
        <v>19</v>
      </c>
      <c r="C710" s="6" t="s">
        <v>842</v>
      </c>
      <c r="D710" s="5" t="s">
        <v>843</v>
      </c>
      <c r="E710" s="5" t="s">
        <v>838</v>
      </c>
      <c r="F710" s="7">
        <v>36722</v>
      </c>
      <c r="G710" s="5">
        <v>4</v>
      </c>
      <c r="H710" s="5" t="s">
        <v>16</v>
      </c>
      <c r="I710" s="5"/>
      <c r="J710" s="5" t="s">
        <v>844</v>
      </c>
      <c r="K710" s="5" t="s">
        <v>321</v>
      </c>
    </row>
    <row r="711" spans="1:11" x14ac:dyDescent="0.25">
      <c r="A711" s="5"/>
      <c r="B711" s="5"/>
      <c r="C711" s="6"/>
      <c r="D711" s="5"/>
      <c r="E711" s="5"/>
      <c r="F711" s="7"/>
      <c r="G711" s="5"/>
      <c r="H711" s="5"/>
      <c r="I711" s="5"/>
      <c r="J711" s="5"/>
      <c r="K711" s="5"/>
    </row>
    <row r="712" spans="1:11" ht="180" customHeight="1" x14ac:dyDescent="0.25">
      <c r="A712" s="5" t="s">
        <v>11</v>
      </c>
      <c r="B712" s="5" t="s">
        <v>19</v>
      </c>
      <c r="C712" s="6" t="s">
        <v>845</v>
      </c>
      <c r="D712" s="5" t="s">
        <v>594</v>
      </c>
      <c r="E712" s="5" t="s">
        <v>565</v>
      </c>
      <c r="F712" s="7">
        <v>36875</v>
      </c>
      <c r="G712" s="5">
        <v>4</v>
      </c>
    </row>
    <row r="713" spans="1:11" x14ac:dyDescent="0.25">
      <c r="A713" s="5"/>
      <c r="B713" s="5"/>
      <c r="C713" s="6"/>
      <c r="D713" s="5"/>
      <c r="E713" s="5"/>
      <c r="F713" s="7"/>
      <c r="G713" s="5"/>
    </row>
    <row r="716" spans="1:11" ht="75" x14ac:dyDescent="0.25">
      <c r="A716" s="1" t="s">
        <v>0</v>
      </c>
      <c r="B716" s="1" t="s">
        <v>1</v>
      </c>
      <c r="C716" s="1" t="s">
        <v>2</v>
      </c>
      <c r="D716" s="1" t="s">
        <v>3</v>
      </c>
      <c r="E716" s="1" t="s">
        <v>4</v>
      </c>
      <c r="F716" s="1" t="s">
        <v>5</v>
      </c>
      <c r="G716" s="1" t="s">
        <v>6</v>
      </c>
      <c r="H716" s="1" t="s">
        <v>7</v>
      </c>
      <c r="I716" s="1" t="s">
        <v>8</v>
      </c>
      <c r="J716" s="1" t="s">
        <v>9</v>
      </c>
      <c r="K716" s="1" t="s">
        <v>10</v>
      </c>
    </row>
    <row r="717" spans="1:11" ht="210" customHeight="1" x14ac:dyDescent="0.25">
      <c r="A717" s="5" t="s">
        <v>11</v>
      </c>
      <c r="B717" s="5" t="s">
        <v>19</v>
      </c>
      <c r="C717" s="6" t="s">
        <v>846</v>
      </c>
      <c r="D717" s="5" t="s">
        <v>847</v>
      </c>
      <c r="E717" s="5" t="s">
        <v>556</v>
      </c>
      <c r="F717" s="7">
        <v>36664</v>
      </c>
      <c r="G717" s="5">
        <v>4</v>
      </c>
      <c r="H717" s="5" t="s">
        <v>16</v>
      </c>
      <c r="I717" s="5"/>
      <c r="J717" s="5"/>
      <c r="K717" s="5"/>
    </row>
    <row r="718" spans="1:11" x14ac:dyDescent="0.25">
      <c r="A718" s="5"/>
      <c r="B718" s="5"/>
      <c r="C718" s="6"/>
      <c r="D718" s="5"/>
      <c r="E718" s="5"/>
      <c r="F718" s="7"/>
      <c r="G718" s="5"/>
      <c r="H718" s="5"/>
      <c r="I718" s="5"/>
      <c r="J718" s="5"/>
      <c r="K718" s="5"/>
    </row>
    <row r="719" spans="1:11" ht="195" customHeight="1" x14ac:dyDescent="0.25">
      <c r="A719" s="5" t="s">
        <v>11</v>
      </c>
      <c r="B719" s="5" t="s">
        <v>19</v>
      </c>
      <c r="C719" s="6" t="s">
        <v>848</v>
      </c>
      <c r="D719" s="5" t="s">
        <v>849</v>
      </c>
      <c r="E719" s="5" t="s">
        <v>556</v>
      </c>
      <c r="F719" s="5" t="s">
        <v>54</v>
      </c>
      <c r="G719" s="5">
        <v>4</v>
      </c>
      <c r="H719" s="5" t="s">
        <v>16</v>
      </c>
      <c r="I719" s="5"/>
      <c r="J719" s="5"/>
      <c r="K719" s="5"/>
    </row>
    <row r="720" spans="1:11" x14ac:dyDescent="0.25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</row>
    <row r="721" spans="1:11" ht="195" customHeight="1" x14ac:dyDescent="0.25">
      <c r="A721" s="5" t="s">
        <v>11</v>
      </c>
      <c r="B721" s="5" t="s">
        <v>19</v>
      </c>
      <c r="C721" s="6" t="s">
        <v>850</v>
      </c>
      <c r="D721" s="5" t="s">
        <v>851</v>
      </c>
      <c r="E721" s="5" t="s">
        <v>852</v>
      </c>
      <c r="F721" s="5" t="s">
        <v>853</v>
      </c>
      <c r="G721" s="5">
        <v>4</v>
      </c>
      <c r="H721" s="5" t="s">
        <v>16</v>
      </c>
      <c r="I721" s="5"/>
      <c r="J721" s="5"/>
      <c r="K721" s="5" t="s">
        <v>297</v>
      </c>
    </row>
    <row r="722" spans="1:11" x14ac:dyDescent="0.25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</row>
    <row r="723" spans="1:11" ht="195" customHeight="1" x14ac:dyDescent="0.25">
      <c r="A723" s="5" t="s">
        <v>11</v>
      </c>
      <c r="B723" s="5" t="s">
        <v>19</v>
      </c>
      <c r="C723" s="6" t="s">
        <v>854</v>
      </c>
      <c r="D723" s="5" t="s">
        <v>855</v>
      </c>
      <c r="E723" s="5" t="s">
        <v>856</v>
      </c>
      <c r="F723" s="5" t="s">
        <v>857</v>
      </c>
      <c r="G723" s="5">
        <v>4</v>
      </c>
      <c r="H723" s="5" t="s">
        <v>16</v>
      </c>
      <c r="I723" s="5"/>
      <c r="J723" s="5"/>
      <c r="K723" s="5" t="s">
        <v>297</v>
      </c>
    </row>
    <row r="724" spans="1:11" x14ac:dyDescent="0.25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</row>
    <row r="725" spans="1:11" ht="180" customHeight="1" x14ac:dyDescent="0.25">
      <c r="A725" s="5" t="s">
        <v>11</v>
      </c>
      <c r="B725" s="5" t="s">
        <v>12</v>
      </c>
      <c r="C725" s="6" t="s">
        <v>858</v>
      </c>
      <c r="D725" s="5" t="s">
        <v>859</v>
      </c>
      <c r="E725" s="5" t="s">
        <v>553</v>
      </c>
      <c r="F725" s="5" t="s">
        <v>860</v>
      </c>
      <c r="G725" s="5">
        <v>4</v>
      </c>
      <c r="H725" s="5" t="s">
        <v>16</v>
      </c>
      <c r="I725" s="5"/>
      <c r="J725" s="5"/>
      <c r="K725" s="5" t="s">
        <v>297</v>
      </c>
    </row>
    <row r="726" spans="1:11" x14ac:dyDescent="0.25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</row>
    <row r="727" spans="1:11" ht="165" customHeight="1" x14ac:dyDescent="0.25">
      <c r="A727" s="5" t="s">
        <v>11</v>
      </c>
      <c r="B727" s="5" t="s">
        <v>19</v>
      </c>
      <c r="C727" s="6" t="s">
        <v>861</v>
      </c>
      <c r="D727" s="5" t="s">
        <v>862</v>
      </c>
      <c r="E727" s="5" t="s">
        <v>852</v>
      </c>
      <c r="F727" s="7">
        <v>36784</v>
      </c>
      <c r="G727" s="5">
        <v>4</v>
      </c>
      <c r="H727" s="5" t="s">
        <v>16</v>
      </c>
      <c r="I727" s="5"/>
      <c r="J727" s="5"/>
      <c r="K727" s="5"/>
    </row>
    <row r="728" spans="1:11" x14ac:dyDescent="0.25">
      <c r="A728" s="5"/>
      <c r="B728" s="5"/>
      <c r="C728" s="6"/>
      <c r="D728" s="5"/>
      <c r="E728" s="5"/>
      <c r="F728" s="7"/>
      <c r="G728" s="5"/>
      <c r="H728" s="5"/>
      <c r="I728" s="5"/>
      <c r="J728" s="5"/>
      <c r="K728" s="5"/>
    </row>
    <row r="729" spans="1:11" ht="195" customHeight="1" x14ac:dyDescent="0.25">
      <c r="A729" s="5" t="s">
        <v>11</v>
      </c>
      <c r="B729" s="5" t="s">
        <v>19</v>
      </c>
      <c r="C729" s="6" t="s">
        <v>863</v>
      </c>
      <c r="D729" s="5" t="s">
        <v>864</v>
      </c>
      <c r="E729" s="5" t="s">
        <v>865</v>
      </c>
      <c r="F729" s="5" t="s">
        <v>485</v>
      </c>
      <c r="G729" s="5">
        <v>4</v>
      </c>
      <c r="H729" s="5" t="s">
        <v>16</v>
      </c>
      <c r="I729" s="5"/>
      <c r="J729" s="5"/>
      <c r="K729" s="5" t="s">
        <v>297</v>
      </c>
    </row>
    <row r="730" spans="1:11" x14ac:dyDescent="0.25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</row>
    <row r="731" spans="1:11" ht="195" customHeight="1" x14ac:dyDescent="0.25">
      <c r="A731" s="5" t="s">
        <v>11</v>
      </c>
      <c r="B731" s="5" t="s">
        <v>19</v>
      </c>
      <c r="C731" s="6" t="s">
        <v>866</v>
      </c>
      <c r="D731" s="5" t="s">
        <v>867</v>
      </c>
      <c r="E731" s="5" t="s">
        <v>856</v>
      </c>
      <c r="F731" s="5" t="s">
        <v>868</v>
      </c>
      <c r="G731" s="5">
        <v>4</v>
      </c>
      <c r="H731" s="5" t="s">
        <v>16</v>
      </c>
      <c r="I731" s="5"/>
      <c r="J731" s="5"/>
      <c r="K731" s="5"/>
    </row>
    <row r="732" spans="1:11" x14ac:dyDescent="0.25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</row>
    <row r="733" spans="1:11" ht="195" customHeight="1" x14ac:dyDescent="0.25">
      <c r="A733" s="5" t="s">
        <v>11</v>
      </c>
      <c r="B733" s="5" t="s">
        <v>19</v>
      </c>
      <c r="C733" s="6" t="s">
        <v>869</v>
      </c>
      <c r="D733" s="5" t="s">
        <v>870</v>
      </c>
      <c r="E733" s="5" t="s">
        <v>865</v>
      </c>
      <c r="F733" s="7">
        <v>36732</v>
      </c>
      <c r="G733" s="5">
        <v>4</v>
      </c>
      <c r="H733" s="5" t="s">
        <v>16</v>
      </c>
      <c r="I733" s="5"/>
      <c r="J733" s="5"/>
      <c r="K733" s="5"/>
    </row>
    <row r="734" spans="1:11" x14ac:dyDescent="0.25">
      <c r="A734" s="5"/>
      <c r="B734" s="5"/>
      <c r="C734" s="6"/>
      <c r="D734" s="5"/>
      <c r="E734" s="5"/>
      <c r="F734" s="7"/>
      <c r="G734" s="5"/>
      <c r="H734" s="5"/>
      <c r="I734" s="5"/>
      <c r="J734" s="5"/>
      <c r="K734" s="5"/>
    </row>
    <row r="735" spans="1:11" ht="195" customHeight="1" x14ac:dyDescent="0.25">
      <c r="A735" s="5" t="s">
        <v>11</v>
      </c>
      <c r="B735" s="5" t="s">
        <v>19</v>
      </c>
      <c r="C735" s="6" t="s">
        <v>871</v>
      </c>
      <c r="D735" s="5" t="s">
        <v>872</v>
      </c>
      <c r="E735" s="5" t="s">
        <v>856</v>
      </c>
      <c r="F735" s="5" t="s">
        <v>284</v>
      </c>
      <c r="G735" s="5">
        <v>4</v>
      </c>
      <c r="H735" s="5" t="s">
        <v>16</v>
      </c>
      <c r="I735" s="5"/>
      <c r="J735" s="5" t="s">
        <v>30</v>
      </c>
      <c r="K735" s="5"/>
    </row>
    <row r="736" spans="1:11" x14ac:dyDescent="0.25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</row>
    <row r="737" spans="1:11" ht="180" customHeight="1" x14ac:dyDescent="0.25">
      <c r="A737" s="5" t="s">
        <v>11</v>
      </c>
      <c r="B737" s="5" t="s">
        <v>19</v>
      </c>
      <c r="C737" s="6" t="s">
        <v>873</v>
      </c>
      <c r="D737" s="5" t="s">
        <v>874</v>
      </c>
      <c r="E737" s="5" t="s">
        <v>865</v>
      </c>
      <c r="F737" s="7">
        <v>36631</v>
      </c>
      <c r="G737" s="5">
        <v>4</v>
      </c>
      <c r="H737" s="5" t="s">
        <v>16</v>
      </c>
      <c r="I737" s="5"/>
      <c r="J737" s="5"/>
      <c r="K737" s="5"/>
    </row>
    <row r="738" spans="1:11" x14ac:dyDescent="0.25">
      <c r="A738" s="5"/>
      <c r="B738" s="5"/>
      <c r="C738" s="6"/>
      <c r="D738" s="5"/>
      <c r="E738" s="5"/>
      <c r="F738" s="7"/>
      <c r="G738" s="5"/>
      <c r="H738" s="5"/>
      <c r="I738" s="5"/>
      <c r="J738" s="5"/>
      <c r="K738" s="5"/>
    </row>
    <row r="739" spans="1:11" ht="180" customHeight="1" x14ac:dyDescent="0.25">
      <c r="A739" s="5" t="s">
        <v>11</v>
      </c>
      <c r="B739" s="5" t="s">
        <v>19</v>
      </c>
      <c r="C739" s="6" t="s">
        <v>875</v>
      </c>
      <c r="D739" s="5" t="s">
        <v>876</v>
      </c>
      <c r="E739" s="5" t="s">
        <v>852</v>
      </c>
      <c r="F739" s="7">
        <v>36784</v>
      </c>
      <c r="G739" s="5">
        <v>4</v>
      </c>
      <c r="H739" s="5" t="s">
        <v>16</v>
      </c>
      <c r="I739" s="5"/>
      <c r="J739" s="5"/>
      <c r="K739" s="5"/>
    </row>
    <row r="740" spans="1:11" x14ac:dyDescent="0.25">
      <c r="A740" s="5"/>
      <c r="B740" s="5"/>
      <c r="C740" s="6"/>
      <c r="D740" s="5"/>
      <c r="E740" s="5"/>
      <c r="F740" s="7"/>
      <c r="G740" s="5"/>
      <c r="H740" s="5"/>
      <c r="I740" s="5"/>
      <c r="J740" s="5"/>
      <c r="K740" s="5"/>
    </row>
    <row r="741" spans="1:11" ht="210" customHeight="1" x14ac:dyDescent="0.25">
      <c r="A741" s="5" t="s">
        <v>11</v>
      </c>
      <c r="B741" s="5" t="s">
        <v>19</v>
      </c>
      <c r="C741" s="6" t="s">
        <v>877</v>
      </c>
      <c r="D741" s="5" t="s">
        <v>878</v>
      </c>
      <c r="E741" s="5" t="s">
        <v>879</v>
      </c>
      <c r="F741" s="7">
        <v>36603</v>
      </c>
      <c r="G741" s="5">
        <v>4</v>
      </c>
      <c r="H741" s="5" t="s">
        <v>16</v>
      </c>
      <c r="I741" s="5"/>
      <c r="J741" s="5"/>
      <c r="K741" s="5"/>
    </row>
    <row r="742" spans="1:11" x14ac:dyDescent="0.25">
      <c r="A742" s="5"/>
      <c r="B742" s="5"/>
      <c r="C742" s="6"/>
      <c r="D742" s="5"/>
      <c r="E742" s="5"/>
      <c r="F742" s="7"/>
      <c r="G742" s="5"/>
      <c r="H742" s="5"/>
      <c r="I742" s="5"/>
      <c r="J742" s="5"/>
      <c r="K742" s="5"/>
    </row>
    <row r="743" spans="1:11" ht="210" customHeight="1" x14ac:dyDescent="0.25">
      <c r="A743" s="5" t="s">
        <v>11</v>
      </c>
      <c r="B743" s="5" t="s">
        <v>19</v>
      </c>
      <c r="C743" s="6" t="s">
        <v>880</v>
      </c>
      <c r="D743" s="5" t="s">
        <v>881</v>
      </c>
      <c r="E743" s="5" t="s">
        <v>879</v>
      </c>
      <c r="F743" s="7">
        <v>36543</v>
      </c>
      <c r="G743" s="5">
        <v>4</v>
      </c>
      <c r="H743" s="5" t="s">
        <v>16</v>
      </c>
      <c r="I743" s="5"/>
      <c r="J743" s="5"/>
      <c r="K743" s="5"/>
    </row>
    <row r="744" spans="1:11" x14ac:dyDescent="0.25">
      <c r="A744" s="5"/>
      <c r="B744" s="5"/>
      <c r="C744" s="6"/>
      <c r="D744" s="5"/>
      <c r="E744" s="5"/>
      <c r="F744" s="7"/>
      <c r="G744" s="5"/>
      <c r="H744" s="5"/>
      <c r="I744" s="5"/>
      <c r="J744" s="5"/>
      <c r="K744" s="5"/>
    </row>
    <row r="745" spans="1:11" ht="210" customHeight="1" x14ac:dyDescent="0.25">
      <c r="A745" s="5" t="s">
        <v>11</v>
      </c>
      <c r="B745" s="5" t="s">
        <v>12</v>
      </c>
      <c r="C745" s="6" t="s">
        <v>882</v>
      </c>
      <c r="D745" s="5" t="s">
        <v>883</v>
      </c>
      <c r="E745" s="5" t="s">
        <v>884</v>
      </c>
      <c r="F745" s="5" t="e">
        <f>-2 / 18 / 0</f>
        <v>#DIV/0!</v>
      </c>
      <c r="G745" s="5">
        <v>4</v>
      </c>
      <c r="H745" s="5" t="s">
        <v>16</v>
      </c>
      <c r="I745" s="5"/>
      <c r="J745" s="5"/>
      <c r="K745" s="5"/>
    </row>
    <row r="746" spans="1:11" x14ac:dyDescent="0.25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</row>
    <row r="747" spans="1:11" ht="210" customHeight="1" x14ac:dyDescent="0.25">
      <c r="A747" s="5" t="s">
        <v>11</v>
      </c>
      <c r="B747" s="5" t="s">
        <v>12</v>
      </c>
      <c r="C747" s="6" t="s">
        <v>885</v>
      </c>
      <c r="D747" s="5" t="s">
        <v>886</v>
      </c>
      <c r="E747" s="5" t="s">
        <v>884</v>
      </c>
      <c r="F747" s="5" t="s">
        <v>242</v>
      </c>
      <c r="G747" s="5">
        <v>4</v>
      </c>
      <c r="H747" s="5" t="s">
        <v>16</v>
      </c>
      <c r="I747" s="5"/>
      <c r="J747" s="5"/>
      <c r="K747" s="5"/>
    </row>
    <row r="748" spans="1:11" x14ac:dyDescent="0.25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</row>
    <row r="749" spans="1:11" ht="210" customHeight="1" x14ac:dyDescent="0.25">
      <c r="A749" s="5" t="s">
        <v>11</v>
      </c>
      <c r="B749" s="5" t="s">
        <v>12</v>
      </c>
      <c r="C749" s="6" t="s">
        <v>887</v>
      </c>
      <c r="D749" s="5" t="s">
        <v>888</v>
      </c>
      <c r="E749" s="5" t="s">
        <v>884</v>
      </c>
      <c r="F749" s="5" t="s">
        <v>242</v>
      </c>
      <c r="G749" s="5">
        <v>4</v>
      </c>
      <c r="H749" s="5" t="s">
        <v>16</v>
      </c>
      <c r="I749" s="5"/>
      <c r="J749" s="5"/>
      <c r="K749" s="5"/>
    </row>
    <row r="750" spans="1:11" x14ac:dyDescent="0.25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</row>
    <row r="751" spans="1:11" ht="210" customHeight="1" x14ac:dyDescent="0.25">
      <c r="A751" s="5" t="s">
        <v>11</v>
      </c>
      <c r="B751" s="5" t="s">
        <v>12</v>
      </c>
      <c r="C751" s="6" t="s">
        <v>889</v>
      </c>
      <c r="D751" s="5" t="s">
        <v>890</v>
      </c>
      <c r="E751" s="5" t="s">
        <v>879</v>
      </c>
      <c r="F751" s="5" t="e">
        <f>-1 / 18 / 0</f>
        <v>#DIV/0!</v>
      </c>
      <c r="G751" s="5">
        <v>4</v>
      </c>
      <c r="H751" s="5" t="s">
        <v>16</v>
      </c>
      <c r="I751" s="5"/>
      <c r="J751" s="5"/>
      <c r="K751" s="5"/>
    </row>
    <row r="752" spans="1:11" x14ac:dyDescent="0.25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</row>
    <row r="753" spans="1:11" ht="210" customHeight="1" x14ac:dyDescent="0.25">
      <c r="A753" s="5" t="s">
        <v>11</v>
      </c>
      <c r="B753" s="5" t="s">
        <v>12</v>
      </c>
      <c r="C753" s="6" t="s">
        <v>891</v>
      </c>
      <c r="D753" s="5" t="s">
        <v>892</v>
      </c>
      <c r="E753" s="5" t="s">
        <v>884</v>
      </c>
      <c r="F753" s="5" t="e">
        <f>-1 / 18 / 0</f>
        <v>#DIV/0!</v>
      </c>
      <c r="G753" s="5">
        <v>4</v>
      </c>
      <c r="H753" s="5" t="s">
        <v>16</v>
      </c>
      <c r="I753" s="5"/>
      <c r="J753" s="5"/>
      <c r="K753" s="5"/>
    </row>
    <row r="754" spans="1:11" x14ac:dyDescent="0.25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</row>
    <row r="755" spans="1:11" ht="210" customHeight="1" x14ac:dyDescent="0.25">
      <c r="A755" s="5" t="s">
        <v>11</v>
      </c>
      <c r="B755" s="5" t="s">
        <v>19</v>
      </c>
      <c r="C755" s="6" t="s">
        <v>893</v>
      </c>
      <c r="D755" s="5" t="s">
        <v>894</v>
      </c>
      <c r="E755" s="5" t="s">
        <v>895</v>
      </c>
      <c r="F755" s="7">
        <v>36756</v>
      </c>
      <c r="G755" s="5">
        <v>4</v>
      </c>
      <c r="H755" s="5" t="s">
        <v>16</v>
      </c>
      <c r="I755" s="5"/>
      <c r="J755" s="5"/>
      <c r="K755" s="5"/>
    </row>
    <row r="756" spans="1:11" x14ac:dyDescent="0.25">
      <c r="A756" s="5"/>
      <c r="B756" s="5"/>
      <c r="C756" s="6"/>
      <c r="D756" s="5"/>
      <c r="E756" s="5"/>
      <c r="F756" s="7"/>
      <c r="G756" s="5"/>
      <c r="H756" s="5"/>
      <c r="I756" s="5"/>
      <c r="J756" s="5"/>
      <c r="K756" s="5"/>
    </row>
    <row r="757" spans="1:11" ht="210" customHeight="1" x14ac:dyDescent="0.25">
      <c r="A757" s="5" t="s">
        <v>11</v>
      </c>
      <c r="B757" s="5" t="s">
        <v>19</v>
      </c>
      <c r="C757" s="6" t="s">
        <v>896</v>
      </c>
      <c r="D757" s="5" t="s">
        <v>897</v>
      </c>
      <c r="E757" s="5" t="s">
        <v>898</v>
      </c>
      <c r="F757" s="7">
        <v>36543</v>
      </c>
      <c r="G757" s="5">
        <v>4</v>
      </c>
      <c r="H757" s="5" t="s">
        <v>16</v>
      </c>
      <c r="I757" s="5"/>
      <c r="J757" s="5" t="s">
        <v>100</v>
      </c>
      <c r="K757" s="5"/>
    </row>
    <row r="758" spans="1:11" x14ac:dyDescent="0.25">
      <c r="A758" s="5"/>
      <c r="B758" s="5"/>
      <c r="C758" s="6"/>
      <c r="D758" s="5"/>
      <c r="E758" s="5"/>
      <c r="F758" s="7"/>
      <c r="G758" s="5"/>
      <c r="H758" s="5"/>
      <c r="I758" s="5"/>
      <c r="J758" s="5"/>
      <c r="K758" s="5"/>
    </row>
    <row r="759" spans="1:11" ht="210" customHeight="1" x14ac:dyDescent="0.25">
      <c r="A759" s="5" t="s">
        <v>11</v>
      </c>
      <c r="B759" s="5" t="s">
        <v>19</v>
      </c>
      <c r="C759" s="6" t="s">
        <v>899</v>
      </c>
      <c r="D759" s="5" t="s">
        <v>900</v>
      </c>
      <c r="E759" s="5" t="s">
        <v>901</v>
      </c>
      <c r="F759" s="7">
        <v>36725</v>
      </c>
      <c r="G759" s="5">
        <v>4</v>
      </c>
      <c r="H759" s="5" t="s">
        <v>16</v>
      </c>
      <c r="I759" s="5"/>
      <c r="J759" s="5" t="s">
        <v>100</v>
      </c>
      <c r="K759" s="5"/>
    </row>
    <row r="760" spans="1:11" x14ac:dyDescent="0.25">
      <c r="A760" s="5"/>
      <c r="B760" s="5"/>
      <c r="C760" s="6"/>
      <c r="D760" s="5"/>
      <c r="E760" s="5"/>
      <c r="F760" s="7"/>
      <c r="G760" s="5"/>
      <c r="H760" s="5"/>
      <c r="I760" s="5"/>
      <c r="J760" s="5"/>
      <c r="K760" s="5"/>
    </row>
    <row r="761" spans="1:11" ht="195" customHeight="1" x14ac:dyDescent="0.25">
      <c r="A761" s="5" t="s">
        <v>11</v>
      </c>
      <c r="B761" s="5" t="s">
        <v>12</v>
      </c>
      <c r="C761" s="6" t="s">
        <v>902</v>
      </c>
      <c r="D761" s="5" t="s">
        <v>903</v>
      </c>
      <c r="E761" s="5" t="s">
        <v>898</v>
      </c>
      <c r="F761" s="5" t="e">
        <f>-3 / 25 / 0</f>
        <v>#DIV/0!</v>
      </c>
      <c r="G761" s="5">
        <v>4</v>
      </c>
      <c r="H761" s="5" t="s">
        <v>16</v>
      </c>
      <c r="I761" s="5"/>
      <c r="J761" s="5" t="s">
        <v>58</v>
      </c>
      <c r="K761" s="5" t="s">
        <v>321</v>
      </c>
    </row>
    <row r="762" spans="1:11" x14ac:dyDescent="0.25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</row>
    <row r="763" spans="1:11" ht="210" customHeight="1" x14ac:dyDescent="0.25">
      <c r="A763" s="5" t="s">
        <v>11</v>
      </c>
      <c r="B763" s="5" t="s">
        <v>19</v>
      </c>
      <c r="C763" s="6" t="s">
        <v>904</v>
      </c>
      <c r="D763" s="5" t="s">
        <v>905</v>
      </c>
      <c r="E763" s="5" t="s">
        <v>898</v>
      </c>
      <c r="F763" s="7">
        <v>36540</v>
      </c>
      <c r="G763" s="5">
        <v>4</v>
      </c>
      <c r="H763" s="5" t="s">
        <v>16</v>
      </c>
      <c r="I763" s="5"/>
      <c r="J763" s="5" t="s">
        <v>386</v>
      </c>
      <c r="K763" s="5"/>
    </row>
    <row r="764" spans="1:11" x14ac:dyDescent="0.25">
      <c r="A764" s="5"/>
      <c r="B764" s="5"/>
      <c r="C764" s="6"/>
      <c r="D764" s="5"/>
      <c r="E764" s="5"/>
      <c r="F764" s="7"/>
      <c r="G764" s="5"/>
      <c r="H764" s="5"/>
      <c r="I764" s="5"/>
      <c r="J764" s="5"/>
      <c r="K764" s="5"/>
    </row>
    <row r="765" spans="1:11" ht="210" customHeight="1" x14ac:dyDescent="0.25">
      <c r="A765" s="5" t="s">
        <v>11</v>
      </c>
      <c r="B765" s="5" t="s">
        <v>19</v>
      </c>
      <c r="C765" s="6" t="s">
        <v>906</v>
      </c>
      <c r="D765" s="5" t="s">
        <v>907</v>
      </c>
      <c r="E765" s="5" t="s">
        <v>898</v>
      </c>
      <c r="F765" s="7">
        <v>36814</v>
      </c>
      <c r="G765" s="5">
        <v>4</v>
      </c>
      <c r="H765" s="5" t="s">
        <v>16</v>
      </c>
      <c r="I765" s="5"/>
      <c r="J765" s="5" t="s">
        <v>386</v>
      </c>
      <c r="K765" s="5"/>
    </row>
    <row r="766" spans="1:11" x14ac:dyDescent="0.25">
      <c r="A766" s="5"/>
      <c r="B766" s="5"/>
      <c r="C766" s="6"/>
      <c r="D766" s="5"/>
      <c r="E766" s="5"/>
      <c r="F766" s="7"/>
      <c r="G766" s="5"/>
      <c r="H766" s="5"/>
      <c r="I766" s="5"/>
      <c r="J766" s="5"/>
      <c r="K766" s="5"/>
    </row>
    <row r="767" spans="1:11" ht="210" customHeight="1" x14ac:dyDescent="0.25">
      <c r="A767" s="5" t="s">
        <v>11</v>
      </c>
      <c r="B767" s="5" t="s">
        <v>12</v>
      </c>
      <c r="C767" s="6" t="s">
        <v>908</v>
      </c>
      <c r="D767" s="5" t="s">
        <v>909</v>
      </c>
      <c r="E767" s="5" t="s">
        <v>901</v>
      </c>
      <c r="F767" s="5" t="s">
        <v>447</v>
      </c>
      <c r="G767" s="5">
        <v>4</v>
      </c>
      <c r="H767" s="5" t="s">
        <v>16</v>
      </c>
      <c r="I767" s="5"/>
      <c r="J767" s="5" t="s">
        <v>647</v>
      </c>
      <c r="K767" s="5"/>
    </row>
    <row r="768" spans="1:11" x14ac:dyDescent="0.25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</row>
    <row r="769" spans="1:15" ht="210" customHeight="1" x14ac:dyDescent="0.25">
      <c r="A769" s="5" t="s">
        <v>11</v>
      </c>
      <c r="B769" s="5" t="s">
        <v>19</v>
      </c>
      <c r="C769" s="6" t="s">
        <v>910</v>
      </c>
      <c r="D769" s="5" t="s">
        <v>911</v>
      </c>
      <c r="E769" s="5" t="s">
        <v>901</v>
      </c>
      <c r="F769" s="7">
        <v>36692</v>
      </c>
      <c r="G769" s="5">
        <v>4</v>
      </c>
      <c r="H769" s="5" t="s">
        <v>16</v>
      </c>
      <c r="I769" s="5"/>
      <c r="J769" s="5" t="s">
        <v>647</v>
      </c>
      <c r="K769" s="5"/>
    </row>
    <row r="770" spans="1:15" x14ac:dyDescent="0.25">
      <c r="A770" s="5"/>
      <c r="B770" s="5"/>
      <c r="C770" s="6"/>
      <c r="D770" s="5"/>
      <c r="E770" s="5"/>
      <c r="F770" s="7"/>
      <c r="G770" s="5"/>
      <c r="H770" s="5"/>
      <c r="I770" s="5"/>
      <c r="J770" s="5"/>
      <c r="K770" s="5"/>
    </row>
    <row r="771" spans="1:15" ht="195" customHeight="1" x14ac:dyDescent="0.25">
      <c r="A771" s="5" t="s">
        <v>11</v>
      </c>
      <c r="B771" s="5" t="s">
        <v>12</v>
      </c>
      <c r="C771" s="6" t="s">
        <v>912</v>
      </c>
      <c r="D771" s="5" t="s">
        <v>913</v>
      </c>
      <c r="E771" s="5" t="s">
        <v>550</v>
      </c>
      <c r="F771" s="5" t="e">
        <f>-1 / 12 / 0</f>
        <v>#DIV/0!</v>
      </c>
      <c r="G771" s="5">
        <v>4</v>
      </c>
      <c r="H771" s="5" t="s">
        <v>16</v>
      </c>
      <c r="I771" s="5"/>
      <c r="J771" s="5"/>
      <c r="K771" s="5" t="s">
        <v>321</v>
      </c>
    </row>
    <row r="772" spans="1:15" x14ac:dyDescent="0.25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</row>
    <row r="773" spans="1:15" ht="210" customHeight="1" x14ac:dyDescent="0.25">
      <c r="A773" s="5" t="s">
        <v>11</v>
      </c>
      <c r="B773" s="5" t="s">
        <v>12</v>
      </c>
      <c r="C773" s="6" t="s">
        <v>914</v>
      </c>
      <c r="D773" s="5" t="s">
        <v>915</v>
      </c>
      <c r="E773" s="5" t="s">
        <v>895</v>
      </c>
      <c r="F773" s="5" t="s">
        <v>46</v>
      </c>
      <c r="G773" s="5">
        <v>4</v>
      </c>
      <c r="H773" s="5" t="s">
        <v>16</v>
      </c>
      <c r="I773" s="5"/>
      <c r="J773" s="5"/>
      <c r="K773" s="5" t="s">
        <v>321</v>
      </c>
    </row>
    <row r="774" spans="1:15" x14ac:dyDescent="0.25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</row>
    <row r="775" spans="1:15" ht="75" customHeight="1" x14ac:dyDescent="0.25">
      <c r="A775" s="5" t="s">
        <v>11</v>
      </c>
      <c r="B775" s="5" t="s">
        <v>12</v>
      </c>
      <c r="C775" s="6" t="s">
        <v>916</v>
      </c>
      <c r="D775" s="5" t="s">
        <v>102</v>
      </c>
      <c r="E775" s="5" t="s">
        <v>895</v>
      </c>
      <c r="F775" s="5" t="s">
        <v>103</v>
      </c>
      <c r="G775" s="5">
        <v>4</v>
      </c>
    </row>
    <row r="776" spans="1:15" x14ac:dyDescent="0.25">
      <c r="A776" s="5"/>
      <c r="B776" s="5"/>
      <c r="C776" s="6"/>
      <c r="D776" s="5"/>
      <c r="E776" s="5"/>
      <c r="F776" s="5"/>
      <c r="G776" s="5"/>
    </row>
    <row r="778" spans="1:15" x14ac:dyDescent="0.25">
      <c r="L778">
        <f>SUM(L1:L776)</f>
        <v>0</v>
      </c>
      <c r="M778">
        <f t="shared" ref="M778:O778" si="0">SUM(M1:M776)</f>
        <v>16</v>
      </c>
      <c r="N778">
        <f t="shared" si="0"/>
        <v>3</v>
      </c>
      <c r="O778">
        <f t="shared" si="0"/>
        <v>0</v>
      </c>
    </row>
    <row r="779" spans="1:15" x14ac:dyDescent="0.25">
      <c r="M779" t="s">
        <v>924</v>
      </c>
      <c r="N779" t="s">
        <v>925</v>
      </c>
    </row>
    <row r="780" spans="1:15" x14ac:dyDescent="0.25">
      <c r="A780" t="s">
        <v>917</v>
      </c>
    </row>
    <row r="782" spans="1:15" x14ac:dyDescent="0.25">
      <c r="D782" t="s">
        <v>918</v>
      </c>
      <c r="F782" t="s">
        <v>919</v>
      </c>
      <c r="J782" t="s">
        <v>924</v>
      </c>
      <c r="K782" t="s">
        <v>926</v>
      </c>
    </row>
    <row r="783" spans="1:15" x14ac:dyDescent="0.25">
      <c r="D783">
        <v>187</v>
      </c>
      <c r="F783">
        <v>97</v>
      </c>
      <c r="J783">
        <f>D783+D786+M778</f>
        <v>204</v>
      </c>
      <c r="K783">
        <f>F783+F786+N778</f>
        <v>113</v>
      </c>
    </row>
    <row r="785" spans="4:11" x14ac:dyDescent="0.25">
      <c r="D785" t="s">
        <v>921</v>
      </c>
      <c r="F785" t="s">
        <v>920</v>
      </c>
      <c r="J785">
        <f>J783+K783</f>
        <v>317</v>
      </c>
    </row>
    <row r="786" spans="4:11" x14ac:dyDescent="0.25">
      <c r="D786">
        <v>1</v>
      </c>
      <c r="F786">
        <f>200-D783</f>
        <v>13</v>
      </c>
      <c r="J786" t="s">
        <v>927</v>
      </c>
    </row>
    <row r="787" spans="4:11" x14ac:dyDescent="0.25">
      <c r="J787">
        <f>J783/J785*100</f>
        <v>64.353312302839115</v>
      </c>
      <c r="K787" t="s">
        <v>928</v>
      </c>
    </row>
    <row r="788" spans="4:11" x14ac:dyDescent="0.25">
      <c r="J788" t="s">
        <v>929</v>
      </c>
    </row>
  </sheetData>
  <mergeCells count="4018">
    <mergeCell ref="G775:G776"/>
    <mergeCell ref="A775:A776"/>
    <mergeCell ref="B775:B776"/>
    <mergeCell ref="C775:C776"/>
    <mergeCell ref="D775:D776"/>
    <mergeCell ref="E775:E776"/>
    <mergeCell ref="F775:F776"/>
    <mergeCell ref="F773:F774"/>
    <mergeCell ref="G773:G774"/>
    <mergeCell ref="H773:H774"/>
    <mergeCell ref="I773:I774"/>
    <mergeCell ref="J773:J774"/>
    <mergeCell ref="K773:K774"/>
    <mergeCell ref="G771:G772"/>
    <mergeCell ref="H771:H772"/>
    <mergeCell ref="I771:I772"/>
    <mergeCell ref="J771:J772"/>
    <mergeCell ref="K771:K772"/>
    <mergeCell ref="A773:A774"/>
    <mergeCell ref="B773:B774"/>
    <mergeCell ref="C773:C774"/>
    <mergeCell ref="D773:D774"/>
    <mergeCell ref="E773:E774"/>
    <mergeCell ref="A771:A772"/>
    <mergeCell ref="B771:B772"/>
    <mergeCell ref="C771:C772"/>
    <mergeCell ref="D771:D772"/>
    <mergeCell ref="E771:E772"/>
    <mergeCell ref="F771:F772"/>
    <mergeCell ref="F769:F770"/>
    <mergeCell ref="G769:G770"/>
    <mergeCell ref="H769:H770"/>
    <mergeCell ref="I769:I770"/>
    <mergeCell ref="J769:J770"/>
    <mergeCell ref="K769:K770"/>
    <mergeCell ref="G767:G768"/>
    <mergeCell ref="H767:H768"/>
    <mergeCell ref="I767:I768"/>
    <mergeCell ref="J767:J768"/>
    <mergeCell ref="K767:K768"/>
    <mergeCell ref="A769:A770"/>
    <mergeCell ref="B769:B770"/>
    <mergeCell ref="C769:C770"/>
    <mergeCell ref="D769:D770"/>
    <mergeCell ref="E769:E770"/>
    <mergeCell ref="A767:A768"/>
    <mergeCell ref="B767:B768"/>
    <mergeCell ref="C767:C768"/>
    <mergeCell ref="D767:D768"/>
    <mergeCell ref="E767:E768"/>
    <mergeCell ref="F767:F768"/>
    <mergeCell ref="F765:F766"/>
    <mergeCell ref="G765:G766"/>
    <mergeCell ref="H765:H766"/>
    <mergeCell ref="I765:I766"/>
    <mergeCell ref="J765:J766"/>
    <mergeCell ref="K765:K766"/>
    <mergeCell ref="G763:G764"/>
    <mergeCell ref="H763:H764"/>
    <mergeCell ref="I763:I764"/>
    <mergeCell ref="J763:J764"/>
    <mergeCell ref="K763:K764"/>
    <mergeCell ref="A765:A766"/>
    <mergeCell ref="B765:B766"/>
    <mergeCell ref="C765:C766"/>
    <mergeCell ref="D765:D766"/>
    <mergeCell ref="E765:E766"/>
    <mergeCell ref="A763:A764"/>
    <mergeCell ref="B763:B764"/>
    <mergeCell ref="C763:C764"/>
    <mergeCell ref="D763:D764"/>
    <mergeCell ref="E763:E764"/>
    <mergeCell ref="F763:F764"/>
    <mergeCell ref="F761:F762"/>
    <mergeCell ref="G761:G762"/>
    <mergeCell ref="H761:H762"/>
    <mergeCell ref="I761:I762"/>
    <mergeCell ref="J761:J762"/>
    <mergeCell ref="K761:K762"/>
    <mergeCell ref="G759:G760"/>
    <mergeCell ref="H759:H760"/>
    <mergeCell ref="I759:I760"/>
    <mergeCell ref="J759:J760"/>
    <mergeCell ref="K759:K760"/>
    <mergeCell ref="A761:A762"/>
    <mergeCell ref="B761:B762"/>
    <mergeCell ref="C761:C762"/>
    <mergeCell ref="D761:D762"/>
    <mergeCell ref="E761:E762"/>
    <mergeCell ref="A759:A760"/>
    <mergeCell ref="B759:B760"/>
    <mergeCell ref="C759:C760"/>
    <mergeCell ref="D759:D760"/>
    <mergeCell ref="E759:E760"/>
    <mergeCell ref="F759:F760"/>
    <mergeCell ref="F757:F758"/>
    <mergeCell ref="G757:G758"/>
    <mergeCell ref="H757:H758"/>
    <mergeCell ref="I757:I758"/>
    <mergeCell ref="J757:J758"/>
    <mergeCell ref="K757:K758"/>
    <mergeCell ref="G755:G756"/>
    <mergeCell ref="H755:H756"/>
    <mergeCell ref="I755:I756"/>
    <mergeCell ref="J755:J756"/>
    <mergeCell ref="K755:K756"/>
    <mergeCell ref="A757:A758"/>
    <mergeCell ref="B757:B758"/>
    <mergeCell ref="C757:C758"/>
    <mergeCell ref="D757:D758"/>
    <mergeCell ref="E757:E758"/>
    <mergeCell ref="A755:A756"/>
    <mergeCell ref="B755:B756"/>
    <mergeCell ref="C755:C756"/>
    <mergeCell ref="D755:D756"/>
    <mergeCell ref="E755:E756"/>
    <mergeCell ref="F755:F756"/>
    <mergeCell ref="F753:F754"/>
    <mergeCell ref="G753:G754"/>
    <mergeCell ref="H753:H754"/>
    <mergeCell ref="I753:I754"/>
    <mergeCell ref="J753:J754"/>
    <mergeCell ref="K753:K754"/>
    <mergeCell ref="G751:G752"/>
    <mergeCell ref="H751:H752"/>
    <mergeCell ref="I751:I752"/>
    <mergeCell ref="J751:J752"/>
    <mergeCell ref="K751:K752"/>
    <mergeCell ref="A753:A754"/>
    <mergeCell ref="B753:B754"/>
    <mergeCell ref="C753:C754"/>
    <mergeCell ref="D753:D754"/>
    <mergeCell ref="E753:E754"/>
    <mergeCell ref="A751:A752"/>
    <mergeCell ref="B751:B752"/>
    <mergeCell ref="C751:C752"/>
    <mergeCell ref="D751:D752"/>
    <mergeCell ref="E751:E752"/>
    <mergeCell ref="F751:F752"/>
    <mergeCell ref="F749:F750"/>
    <mergeCell ref="G749:G750"/>
    <mergeCell ref="H749:H750"/>
    <mergeCell ref="I749:I750"/>
    <mergeCell ref="J749:J750"/>
    <mergeCell ref="K749:K750"/>
    <mergeCell ref="G747:G748"/>
    <mergeCell ref="H747:H748"/>
    <mergeCell ref="I747:I748"/>
    <mergeCell ref="J747:J748"/>
    <mergeCell ref="K747:K748"/>
    <mergeCell ref="A749:A750"/>
    <mergeCell ref="B749:B750"/>
    <mergeCell ref="C749:C750"/>
    <mergeCell ref="D749:D750"/>
    <mergeCell ref="E749:E750"/>
    <mergeCell ref="A747:A748"/>
    <mergeCell ref="B747:B748"/>
    <mergeCell ref="C747:C748"/>
    <mergeCell ref="D747:D748"/>
    <mergeCell ref="E747:E748"/>
    <mergeCell ref="F747:F748"/>
    <mergeCell ref="F745:F746"/>
    <mergeCell ref="G745:G746"/>
    <mergeCell ref="H745:H746"/>
    <mergeCell ref="I745:I746"/>
    <mergeCell ref="J745:J746"/>
    <mergeCell ref="K745:K746"/>
    <mergeCell ref="G743:G744"/>
    <mergeCell ref="H743:H744"/>
    <mergeCell ref="I743:I744"/>
    <mergeCell ref="J743:J744"/>
    <mergeCell ref="K743:K744"/>
    <mergeCell ref="A745:A746"/>
    <mergeCell ref="B745:B746"/>
    <mergeCell ref="C745:C746"/>
    <mergeCell ref="D745:D746"/>
    <mergeCell ref="E745:E746"/>
    <mergeCell ref="A743:A744"/>
    <mergeCell ref="B743:B744"/>
    <mergeCell ref="C743:C744"/>
    <mergeCell ref="D743:D744"/>
    <mergeCell ref="E743:E744"/>
    <mergeCell ref="F743:F744"/>
    <mergeCell ref="F741:F742"/>
    <mergeCell ref="G741:G742"/>
    <mergeCell ref="H741:H742"/>
    <mergeCell ref="I741:I742"/>
    <mergeCell ref="J741:J742"/>
    <mergeCell ref="K741:K742"/>
    <mergeCell ref="G739:G740"/>
    <mergeCell ref="H739:H740"/>
    <mergeCell ref="I739:I740"/>
    <mergeCell ref="J739:J740"/>
    <mergeCell ref="K739:K740"/>
    <mergeCell ref="A741:A742"/>
    <mergeCell ref="B741:B742"/>
    <mergeCell ref="C741:C742"/>
    <mergeCell ref="D741:D742"/>
    <mergeCell ref="E741:E742"/>
    <mergeCell ref="A739:A740"/>
    <mergeCell ref="B739:B740"/>
    <mergeCell ref="C739:C740"/>
    <mergeCell ref="D739:D740"/>
    <mergeCell ref="E739:E740"/>
    <mergeCell ref="F739:F740"/>
    <mergeCell ref="F737:F738"/>
    <mergeCell ref="G737:G738"/>
    <mergeCell ref="H737:H738"/>
    <mergeCell ref="I737:I738"/>
    <mergeCell ref="J737:J738"/>
    <mergeCell ref="K737:K738"/>
    <mergeCell ref="G735:G736"/>
    <mergeCell ref="H735:H736"/>
    <mergeCell ref="I735:I736"/>
    <mergeCell ref="J735:J736"/>
    <mergeCell ref="K735:K736"/>
    <mergeCell ref="A737:A738"/>
    <mergeCell ref="B737:B738"/>
    <mergeCell ref="C737:C738"/>
    <mergeCell ref="D737:D738"/>
    <mergeCell ref="E737:E738"/>
    <mergeCell ref="A735:A736"/>
    <mergeCell ref="B735:B736"/>
    <mergeCell ref="C735:C736"/>
    <mergeCell ref="D735:D736"/>
    <mergeCell ref="E735:E736"/>
    <mergeCell ref="F735:F736"/>
    <mergeCell ref="F733:F734"/>
    <mergeCell ref="G733:G734"/>
    <mergeCell ref="H733:H734"/>
    <mergeCell ref="I733:I734"/>
    <mergeCell ref="J733:J734"/>
    <mergeCell ref="K733:K734"/>
    <mergeCell ref="G731:G732"/>
    <mergeCell ref="H731:H732"/>
    <mergeCell ref="I731:I732"/>
    <mergeCell ref="J731:J732"/>
    <mergeCell ref="K731:K732"/>
    <mergeCell ref="A733:A734"/>
    <mergeCell ref="B733:B734"/>
    <mergeCell ref="C733:C734"/>
    <mergeCell ref="D733:D734"/>
    <mergeCell ref="E733:E734"/>
    <mergeCell ref="A731:A732"/>
    <mergeCell ref="B731:B732"/>
    <mergeCell ref="C731:C732"/>
    <mergeCell ref="D731:D732"/>
    <mergeCell ref="E731:E732"/>
    <mergeCell ref="F731:F732"/>
    <mergeCell ref="F729:F730"/>
    <mergeCell ref="G729:G730"/>
    <mergeCell ref="H729:H730"/>
    <mergeCell ref="I729:I730"/>
    <mergeCell ref="J729:J730"/>
    <mergeCell ref="K729:K730"/>
    <mergeCell ref="G727:G728"/>
    <mergeCell ref="H727:H728"/>
    <mergeCell ref="I727:I728"/>
    <mergeCell ref="J727:J728"/>
    <mergeCell ref="K727:K728"/>
    <mergeCell ref="A729:A730"/>
    <mergeCell ref="B729:B730"/>
    <mergeCell ref="C729:C730"/>
    <mergeCell ref="D729:D730"/>
    <mergeCell ref="E729:E730"/>
    <mergeCell ref="A727:A728"/>
    <mergeCell ref="B727:B728"/>
    <mergeCell ref="C727:C728"/>
    <mergeCell ref="D727:D728"/>
    <mergeCell ref="E727:E728"/>
    <mergeCell ref="F727:F728"/>
    <mergeCell ref="F725:F726"/>
    <mergeCell ref="G725:G726"/>
    <mergeCell ref="H725:H726"/>
    <mergeCell ref="I725:I726"/>
    <mergeCell ref="J725:J726"/>
    <mergeCell ref="K725:K726"/>
    <mergeCell ref="G723:G724"/>
    <mergeCell ref="H723:H724"/>
    <mergeCell ref="I723:I724"/>
    <mergeCell ref="J723:J724"/>
    <mergeCell ref="K723:K724"/>
    <mergeCell ref="A725:A726"/>
    <mergeCell ref="B725:B726"/>
    <mergeCell ref="C725:C726"/>
    <mergeCell ref="D725:D726"/>
    <mergeCell ref="E725:E726"/>
    <mergeCell ref="A723:A724"/>
    <mergeCell ref="B723:B724"/>
    <mergeCell ref="C723:C724"/>
    <mergeCell ref="D723:D724"/>
    <mergeCell ref="E723:E724"/>
    <mergeCell ref="F723:F724"/>
    <mergeCell ref="F721:F722"/>
    <mergeCell ref="G721:G722"/>
    <mergeCell ref="H721:H722"/>
    <mergeCell ref="I721:I722"/>
    <mergeCell ref="J721:J722"/>
    <mergeCell ref="K721:K722"/>
    <mergeCell ref="G719:G720"/>
    <mergeCell ref="H719:H720"/>
    <mergeCell ref="I719:I720"/>
    <mergeCell ref="J719:J720"/>
    <mergeCell ref="K719:K720"/>
    <mergeCell ref="A721:A722"/>
    <mergeCell ref="B721:B722"/>
    <mergeCell ref="C721:C722"/>
    <mergeCell ref="D721:D722"/>
    <mergeCell ref="E721:E722"/>
    <mergeCell ref="H717:H718"/>
    <mergeCell ref="I717:I718"/>
    <mergeCell ref="J717:J718"/>
    <mergeCell ref="K717:K718"/>
    <mergeCell ref="A719:A720"/>
    <mergeCell ref="B719:B720"/>
    <mergeCell ref="C719:C720"/>
    <mergeCell ref="D719:D720"/>
    <mergeCell ref="E719:E720"/>
    <mergeCell ref="F719:F720"/>
    <mergeCell ref="F712:F713"/>
    <mergeCell ref="G712:G713"/>
    <mergeCell ref="A717:A718"/>
    <mergeCell ref="B717:B718"/>
    <mergeCell ref="C717:C718"/>
    <mergeCell ref="D717:D718"/>
    <mergeCell ref="E717:E718"/>
    <mergeCell ref="F717:F718"/>
    <mergeCell ref="G717:G718"/>
    <mergeCell ref="G710:G711"/>
    <mergeCell ref="H710:H711"/>
    <mergeCell ref="I710:I711"/>
    <mergeCell ref="J710:J711"/>
    <mergeCell ref="K710:K711"/>
    <mergeCell ref="A712:A713"/>
    <mergeCell ref="B712:B713"/>
    <mergeCell ref="C712:C713"/>
    <mergeCell ref="D712:D713"/>
    <mergeCell ref="E712:E713"/>
    <mergeCell ref="A710:A711"/>
    <mergeCell ref="B710:B711"/>
    <mergeCell ref="C710:C711"/>
    <mergeCell ref="D710:D711"/>
    <mergeCell ref="E710:E711"/>
    <mergeCell ref="F710:F711"/>
    <mergeCell ref="F708:F709"/>
    <mergeCell ref="G708:G709"/>
    <mergeCell ref="H708:H709"/>
    <mergeCell ref="I708:I709"/>
    <mergeCell ref="J708:J709"/>
    <mergeCell ref="K708:K709"/>
    <mergeCell ref="G706:G707"/>
    <mergeCell ref="H706:H707"/>
    <mergeCell ref="I706:I707"/>
    <mergeCell ref="J706:J707"/>
    <mergeCell ref="K706:K707"/>
    <mergeCell ref="A708:A709"/>
    <mergeCell ref="B708:B709"/>
    <mergeCell ref="C708:C709"/>
    <mergeCell ref="D708:D709"/>
    <mergeCell ref="E708:E709"/>
    <mergeCell ref="A706:A707"/>
    <mergeCell ref="B706:B707"/>
    <mergeCell ref="C706:C707"/>
    <mergeCell ref="D706:D707"/>
    <mergeCell ref="E706:E707"/>
    <mergeCell ref="F706:F707"/>
    <mergeCell ref="F704:F705"/>
    <mergeCell ref="G704:G705"/>
    <mergeCell ref="H704:H705"/>
    <mergeCell ref="I704:I705"/>
    <mergeCell ref="J704:J705"/>
    <mergeCell ref="K704:K705"/>
    <mergeCell ref="G702:G703"/>
    <mergeCell ref="H702:H703"/>
    <mergeCell ref="I702:I703"/>
    <mergeCell ref="J702:J703"/>
    <mergeCell ref="K702:K703"/>
    <mergeCell ref="A704:A705"/>
    <mergeCell ref="B704:B705"/>
    <mergeCell ref="C704:C705"/>
    <mergeCell ref="D704:D705"/>
    <mergeCell ref="E704:E705"/>
    <mergeCell ref="A702:A703"/>
    <mergeCell ref="B702:B703"/>
    <mergeCell ref="C702:C703"/>
    <mergeCell ref="D702:D703"/>
    <mergeCell ref="E702:E703"/>
    <mergeCell ref="F702:F703"/>
    <mergeCell ref="F700:F701"/>
    <mergeCell ref="G700:G701"/>
    <mergeCell ref="H700:H701"/>
    <mergeCell ref="I700:I701"/>
    <mergeCell ref="J700:J701"/>
    <mergeCell ref="K700:K701"/>
    <mergeCell ref="G698:G699"/>
    <mergeCell ref="H698:H699"/>
    <mergeCell ref="I698:I699"/>
    <mergeCell ref="J698:J699"/>
    <mergeCell ref="K698:K699"/>
    <mergeCell ref="A700:A701"/>
    <mergeCell ref="B700:B701"/>
    <mergeCell ref="C700:C701"/>
    <mergeCell ref="D700:D701"/>
    <mergeCell ref="E700:E701"/>
    <mergeCell ref="A698:A699"/>
    <mergeCell ref="B698:B699"/>
    <mergeCell ref="C698:C699"/>
    <mergeCell ref="D698:D699"/>
    <mergeCell ref="E698:E699"/>
    <mergeCell ref="F698:F699"/>
    <mergeCell ref="F696:F697"/>
    <mergeCell ref="G696:G697"/>
    <mergeCell ref="H696:H697"/>
    <mergeCell ref="I696:I697"/>
    <mergeCell ref="J696:J697"/>
    <mergeCell ref="K696:K697"/>
    <mergeCell ref="G694:G695"/>
    <mergeCell ref="H694:H695"/>
    <mergeCell ref="I694:I695"/>
    <mergeCell ref="J694:J695"/>
    <mergeCell ref="K694:K695"/>
    <mergeCell ref="A696:A697"/>
    <mergeCell ref="B696:B697"/>
    <mergeCell ref="C696:C697"/>
    <mergeCell ref="D696:D697"/>
    <mergeCell ref="E696:E697"/>
    <mergeCell ref="A694:A695"/>
    <mergeCell ref="B694:B695"/>
    <mergeCell ref="C694:C695"/>
    <mergeCell ref="D694:D695"/>
    <mergeCell ref="E694:E695"/>
    <mergeCell ref="F694:F695"/>
    <mergeCell ref="F692:F693"/>
    <mergeCell ref="G692:G693"/>
    <mergeCell ref="H692:H693"/>
    <mergeCell ref="I692:I693"/>
    <mergeCell ref="J692:J693"/>
    <mergeCell ref="K692:K693"/>
    <mergeCell ref="G690:G691"/>
    <mergeCell ref="H690:H691"/>
    <mergeCell ref="I690:I691"/>
    <mergeCell ref="J690:J691"/>
    <mergeCell ref="K690:K691"/>
    <mergeCell ref="A692:A693"/>
    <mergeCell ref="B692:B693"/>
    <mergeCell ref="C692:C693"/>
    <mergeCell ref="D692:D693"/>
    <mergeCell ref="E692:E693"/>
    <mergeCell ref="A690:A691"/>
    <mergeCell ref="B690:B691"/>
    <mergeCell ref="C690:C691"/>
    <mergeCell ref="D690:D691"/>
    <mergeCell ref="E690:E691"/>
    <mergeCell ref="F690:F691"/>
    <mergeCell ref="F688:F689"/>
    <mergeCell ref="G688:G689"/>
    <mergeCell ref="H688:H689"/>
    <mergeCell ref="I688:I689"/>
    <mergeCell ref="J688:J689"/>
    <mergeCell ref="K688:K689"/>
    <mergeCell ref="G686:G687"/>
    <mergeCell ref="H686:H687"/>
    <mergeCell ref="I686:I687"/>
    <mergeCell ref="J686:J687"/>
    <mergeCell ref="K686:K687"/>
    <mergeCell ref="A688:A689"/>
    <mergeCell ref="B688:B689"/>
    <mergeCell ref="C688:C689"/>
    <mergeCell ref="D688:D689"/>
    <mergeCell ref="E688:E689"/>
    <mergeCell ref="A686:A687"/>
    <mergeCell ref="B686:B687"/>
    <mergeCell ref="C686:C687"/>
    <mergeCell ref="D686:D687"/>
    <mergeCell ref="E686:E687"/>
    <mergeCell ref="F686:F687"/>
    <mergeCell ref="F684:F685"/>
    <mergeCell ref="G684:G685"/>
    <mergeCell ref="H684:H685"/>
    <mergeCell ref="I684:I685"/>
    <mergeCell ref="J684:J685"/>
    <mergeCell ref="K684:K685"/>
    <mergeCell ref="G682:G683"/>
    <mergeCell ref="H682:H683"/>
    <mergeCell ref="I682:I683"/>
    <mergeCell ref="J682:J683"/>
    <mergeCell ref="K682:K683"/>
    <mergeCell ref="A684:A685"/>
    <mergeCell ref="B684:B685"/>
    <mergeCell ref="C684:C685"/>
    <mergeCell ref="D684:D685"/>
    <mergeCell ref="E684:E685"/>
    <mergeCell ref="A682:A683"/>
    <mergeCell ref="B682:B683"/>
    <mergeCell ref="C682:C683"/>
    <mergeCell ref="D682:D683"/>
    <mergeCell ref="E682:E683"/>
    <mergeCell ref="F682:F683"/>
    <mergeCell ref="F680:F681"/>
    <mergeCell ref="G680:G681"/>
    <mergeCell ref="H680:H681"/>
    <mergeCell ref="I680:I681"/>
    <mergeCell ref="J680:J681"/>
    <mergeCell ref="K680:K681"/>
    <mergeCell ref="G678:G679"/>
    <mergeCell ref="H678:H679"/>
    <mergeCell ref="I678:I679"/>
    <mergeCell ref="J678:J679"/>
    <mergeCell ref="K678:K679"/>
    <mergeCell ref="A680:A681"/>
    <mergeCell ref="B680:B681"/>
    <mergeCell ref="C680:C681"/>
    <mergeCell ref="D680:D681"/>
    <mergeCell ref="E680:E681"/>
    <mergeCell ref="A678:A679"/>
    <mergeCell ref="B678:B679"/>
    <mergeCell ref="C678:C679"/>
    <mergeCell ref="D678:D679"/>
    <mergeCell ref="E678:E679"/>
    <mergeCell ref="F678:F679"/>
    <mergeCell ref="F676:F677"/>
    <mergeCell ref="G676:G677"/>
    <mergeCell ref="H676:H677"/>
    <mergeCell ref="I676:I677"/>
    <mergeCell ref="J676:J677"/>
    <mergeCell ref="K676:K677"/>
    <mergeCell ref="G674:G675"/>
    <mergeCell ref="H674:H675"/>
    <mergeCell ref="I674:I675"/>
    <mergeCell ref="J674:J675"/>
    <mergeCell ref="K674:K675"/>
    <mergeCell ref="A676:A677"/>
    <mergeCell ref="B676:B677"/>
    <mergeCell ref="C676:C677"/>
    <mergeCell ref="D676:D677"/>
    <mergeCell ref="E676:E677"/>
    <mergeCell ref="A674:A675"/>
    <mergeCell ref="B674:B675"/>
    <mergeCell ref="C674:C675"/>
    <mergeCell ref="D674:D675"/>
    <mergeCell ref="E674:E675"/>
    <mergeCell ref="F674:F675"/>
    <mergeCell ref="F672:F673"/>
    <mergeCell ref="G672:G673"/>
    <mergeCell ref="H672:H673"/>
    <mergeCell ref="I672:I673"/>
    <mergeCell ref="J672:J673"/>
    <mergeCell ref="K672:K673"/>
    <mergeCell ref="G670:G671"/>
    <mergeCell ref="H670:H671"/>
    <mergeCell ref="I670:I671"/>
    <mergeCell ref="J670:J671"/>
    <mergeCell ref="K670:K671"/>
    <mergeCell ref="A672:A673"/>
    <mergeCell ref="B672:B673"/>
    <mergeCell ref="C672:C673"/>
    <mergeCell ref="D672:D673"/>
    <mergeCell ref="E672:E673"/>
    <mergeCell ref="A670:A671"/>
    <mergeCell ref="B670:B671"/>
    <mergeCell ref="C670:C671"/>
    <mergeCell ref="D670:D671"/>
    <mergeCell ref="E670:E671"/>
    <mergeCell ref="F670:F671"/>
    <mergeCell ref="F668:F669"/>
    <mergeCell ref="G668:G669"/>
    <mergeCell ref="H668:H669"/>
    <mergeCell ref="I668:I669"/>
    <mergeCell ref="J668:J669"/>
    <mergeCell ref="K668:K669"/>
    <mergeCell ref="G666:G667"/>
    <mergeCell ref="H666:H667"/>
    <mergeCell ref="I666:I667"/>
    <mergeCell ref="J666:J667"/>
    <mergeCell ref="K666:K667"/>
    <mergeCell ref="A668:A669"/>
    <mergeCell ref="B668:B669"/>
    <mergeCell ref="C668:C669"/>
    <mergeCell ref="D668:D669"/>
    <mergeCell ref="E668:E669"/>
    <mergeCell ref="A666:A667"/>
    <mergeCell ref="B666:B667"/>
    <mergeCell ref="C666:C667"/>
    <mergeCell ref="D666:D667"/>
    <mergeCell ref="E666:E667"/>
    <mergeCell ref="F666:F667"/>
    <mergeCell ref="F664:F665"/>
    <mergeCell ref="G664:G665"/>
    <mergeCell ref="H664:H665"/>
    <mergeCell ref="I664:I665"/>
    <mergeCell ref="J664:J665"/>
    <mergeCell ref="K664:K665"/>
    <mergeCell ref="G662:G663"/>
    <mergeCell ref="H662:H663"/>
    <mergeCell ref="I662:I663"/>
    <mergeCell ref="J662:J663"/>
    <mergeCell ref="K662:K663"/>
    <mergeCell ref="A664:A665"/>
    <mergeCell ref="B664:B665"/>
    <mergeCell ref="C664:C665"/>
    <mergeCell ref="D664:D665"/>
    <mergeCell ref="E664:E665"/>
    <mergeCell ref="A662:A663"/>
    <mergeCell ref="B662:B663"/>
    <mergeCell ref="C662:C663"/>
    <mergeCell ref="D662:D663"/>
    <mergeCell ref="E662:E663"/>
    <mergeCell ref="F662:F663"/>
    <mergeCell ref="F660:F661"/>
    <mergeCell ref="G660:G661"/>
    <mergeCell ref="H660:H661"/>
    <mergeCell ref="I660:I661"/>
    <mergeCell ref="J660:J661"/>
    <mergeCell ref="K660:K661"/>
    <mergeCell ref="G658:G659"/>
    <mergeCell ref="H658:H659"/>
    <mergeCell ref="I658:I659"/>
    <mergeCell ref="J658:J659"/>
    <mergeCell ref="K658:K659"/>
    <mergeCell ref="A660:A661"/>
    <mergeCell ref="B660:B661"/>
    <mergeCell ref="C660:C661"/>
    <mergeCell ref="D660:D661"/>
    <mergeCell ref="E660:E661"/>
    <mergeCell ref="A658:A659"/>
    <mergeCell ref="B658:B659"/>
    <mergeCell ref="C658:C659"/>
    <mergeCell ref="D658:D659"/>
    <mergeCell ref="E658:E659"/>
    <mergeCell ref="F658:F659"/>
    <mergeCell ref="F656:F657"/>
    <mergeCell ref="G656:G657"/>
    <mergeCell ref="H656:H657"/>
    <mergeCell ref="I656:I657"/>
    <mergeCell ref="J656:J657"/>
    <mergeCell ref="K656:K657"/>
    <mergeCell ref="G654:G655"/>
    <mergeCell ref="H654:H655"/>
    <mergeCell ref="I654:I655"/>
    <mergeCell ref="J654:J655"/>
    <mergeCell ref="K654:K655"/>
    <mergeCell ref="A656:A657"/>
    <mergeCell ref="B656:B657"/>
    <mergeCell ref="C656:C657"/>
    <mergeCell ref="D656:D657"/>
    <mergeCell ref="E656:E657"/>
    <mergeCell ref="A654:A655"/>
    <mergeCell ref="B654:B655"/>
    <mergeCell ref="C654:C655"/>
    <mergeCell ref="D654:D655"/>
    <mergeCell ref="E654:E655"/>
    <mergeCell ref="F654:F655"/>
    <mergeCell ref="F652:F653"/>
    <mergeCell ref="G652:G653"/>
    <mergeCell ref="H652:H653"/>
    <mergeCell ref="I652:I653"/>
    <mergeCell ref="J652:J653"/>
    <mergeCell ref="K652:K653"/>
    <mergeCell ref="G650:G651"/>
    <mergeCell ref="H650:H651"/>
    <mergeCell ref="I650:I651"/>
    <mergeCell ref="J650:J651"/>
    <mergeCell ref="K650:K651"/>
    <mergeCell ref="A652:A653"/>
    <mergeCell ref="B652:B653"/>
    <mergeCell ref="C652:C653"/>
    <mergeCell ref="D652:D653"/>
    <mergeCell ref="E652:E653"/>
    <mergeCell ref="A650:A651"/>
    <mergeCell ref="B650:B651"/>
    <mergeCell ref="C650:C651"/>
    <mergeCell ref="D650:D651"/>
    <mergeCell ref="E650:E651"/>
    <mergeCell ref="F650:F651"/>
    <mergeCell ref="F648:F649"/>
    <mergeCell ref="G648:G649"/>
    <mergeCell ref="H648:H649"/>
    <mergeCell ref="I648:I649"/>
    <mergeCell ref="J648:J649"/>
    <mergeCell ref="K648:K649"/>
    <mergeCell ref="G646:G647"/>
    <mergeCell ref="H646:H647"/>
    <mergeCell ref="I646:I647"/>
    <mergeCell ref="J646:J647"/>
    <mergeCell ref="K646:K647"/>
    <mergeCell ref="A648:A649"/>
    <mergeCell ref="B648:B649"/>
    <mergeCell ref="C648:C649"/>
    <mergeCell ref="D648:D649"/>
    <mergeCell ref="E648:E649"/>
    <mergeCell ref="A646:A647"/>
    <mergeCell ref="B646:B647"/>
    <mergeCell ref="C646:C647"/>
    <mergeCell ref="D646:D647"/>
    <mergeCell ref="E646:E647"/>
    <mergeCell ref="F646:F647"/>
    <mergeCell ref="F644:F645"/>
    <mergeCell ref="G644:G645"/>
    <mergeCell ref="H644:H645"/>
    <mergeCell ref="I644:I645"/>
    <mergeCell ref="J644:J645"/>
    <mergeCell ref="K644:K645"/>
    <mergeCell ref="G642:G643"/>
    <mergeCell ref="H642:H643"/>
    <mergeCell ref="I642:I643"/>
    <mergeCell ref="J642:J643"/>
    <mergeCell ref="K642:K643"/>
    <mergeCell ref="A644:A645"/>
    <mergeCell ref="B644:B645"/>
    <mergeCell ref="C644:C645"/>
    <mergeCell ref="D644:D645"/>
    <mergeCell ref="E644:E645"/>
    <mergeCell ref="A642:A643"/>
    <mergeCell ref="B642:B643"/>
    <mergeCell ref="C642:C643"/>
    <mergeCell ref="D642:D643"/>
    <mergeCell ref="E642:E643"/>
    <mergeCell ref="F642:F643"/>
    <mergeCell ref="F640:F641"/>
    <mergeCell ref="G640:G641"/>
    <mergeCell ref="H640:H641"/>
    <mergeCell ref="I640:I641"/>
    <mergeCell ref="J640:J641"/>
    <mergeCell ref="K640:K641"/>
    <mergeCell ref="G638:G639"/>
    <mergeCell ref="H638:H639"/>
    <mergeCell ref="I638:I639"/>
    <mergeCell ref="J638:J639"/>
    <mergeCell ref="K638:K639"/>
    <mergeCell ref="A640:A641"/>
    <mergeCell ref="B640:B641"/>
    <mergeCell ref="C640:C641"/>
    <mergeCell ref="D640:D641"/>
    <mergeCell ref="E640:E641"/>
    <mergeCell ref="A638:A639"/>
    <mergeCell ref="B638:B639"/>
    <mergeCell ref="C638:C639"/>
    <mergeCell ref="D638:D639"/>
    <mergeCell ref="E638:E639"/>
    <mergeCell ref="F638:F639"/>
    <mergeCell ref="F636:F637"/>
    <mergeCell ref="G636:G637"/>
    <mergeCell ref="H636:H637"/>
    <mergeCell ref="I636:I637"/>
    <mergeCell ref="J636:J637"/>
    <mergeCell ref="K636:K637"/>
    <mergeCell ref="G634:G635"/>
    <mergeCell ref="H634:H635"/>
    <mergeCell ref="I634:I635"/>
    <mergeCell ref="J634:J635"/>
    <mergeCell ref="K634:K635"/>
    <mergeCell ref="A636:A637"/>
    <mergeCell ref="B636:B637"/>
    <mergeCell ref="C636:C637"/>
    <mergeCell ref="D636:D637"/>
    <mergeCell ref="E636:E637"/>
    <mergeCell ref="A634:A635"/>
    <mergeCell ref="B634:B635"/>
    <mergeCell ref="C634:C635"/>
    <mergeCell ref="D634:D635"/>
    <mergeCell ref="E634:E635"/>
    <mergeCell ref="F634:F635"/>
    <mergeCell ref="F632:F633"/>
    <mergeCell ref="G632:G633"/>
    <mergeCell ref="H632:H633"/>
    <mergeCell ref="I632:I633"/>
    <mergeCell ref="J632:J633"/>
    <mergeCell ref="K632:K633"/>
    <mergeCell ref="G630:G631"/>
    <mergeCell ref="H630:H631"/>
    <mergeCell ref="I630:I631"/>
    <mergeCell ref="J630:J631"/>
    <mergeCell ref="K630:K631"/>
    <mergeCell ref="A632:A633"/>
    <mergeCell ref="B632:B633"/>
    <mergeCell ref="C632:C633"/>
    <mergeCell ref="D632:D633"/>
    <mergeCell ref="E632:E633"/>
    <mergeCell ref="A630:A631"/>
    <mergeCell ref="B630:B631"/>
    <mergeCell ref="C630:C631"/>
    <mergeCell ref="D630:D631"/>
    <mergeCell ref="E630:E631"/>
    <mergeCell ref="F630:F631"/>
    <mergeCell ref="F628:F629"/>
    <mergeCell ref="G628:G629"/>
    <mergeCell ref="H628:H629"/>
    <mergeCell ref="I628:I629"/>
    <mergeCell ref="J628:J629"/>
    <mergeCell ref="K628:K629"/>
    <mergeCell ref="G626:G627"/>
    <mergeCell ref="H626:H627"/>
    <mergeCell ref="I626:I627"/>
    <mergeCell ref="J626:J627"/>
    <mergeCell ref="K626:K627"/>
    <mergeCell ref="A628:A629"/>
    <mergeCell ref="B628:B629"/>
    <mergeCell ref="C628:C629"/>
    <mergeCell ref="D628:D629"/>
    <mergeCell ref="E628:E629"/>
    <mergeCell ref="A626:A627"/>
    <mergeCell ref="B626:B627"/>
    <mergeCell ref="C626:C627"/>
    <mergeCell ref="D626:D627"/>
    <mergeCell ref="E626:E627"/>
    <mergeCell ref="F626:F627"/>
    <mergeCell ref="F624:F625"/>
    <mergeCell ref="G624:G625"/>
    <mergeCell ref="H624:H625"/>
    <mergeCell ref="I624:I625"/>
    <mergeCell ref="J624:J625"/>
    <mergeCell ref="K624:K625"/>
    <mergeCell ref="G622:G623"/>
    <mergeCell ref="H622:H623"/>
    <mergeCell ref="I622:I623"/>
    <mergeCell ref="J622:J623"/>
    <mergeCell ref="K622:K623"/>
    <mergeCell ref="A624:A625"/>
    <mergeCell ref="B624:B625"/>
    <mergeCell ref="C624:C625"/>
    <mergeCell ref="D624:D625"/>
    <mergeCell ref="E624:E625"/>
    <mergeCell ref="A622:A623"/>
    <mergeCell ref="B622:B623"/>
    <mergeCell ref="C622:C623"/>
    <mergeCell ref="D622:D623"/>
    <mergeCell ref="E622:E623"/>
    <mergeCell ref="F622:F623"/>
    <mergeCell ref="F620:F621"/>
    <mergeCell ref="G620:G621"/>
    <mergeCell ref="H620:H621"/>
    <mergeCell ref="I620:I621"/>
    <mergeCell ref="J620:J621"/>
    <mergeCell ref="K620:K621"/>
    <mergeCell ref="G618:G619"/>
    <mergeCell ref="H618:H619"/>
    <mergeCell ref="I618:I619"/>
    <mergeCell ref="J618:J619"/>
    <mergeCell ref="K618:K619"/>
    <mergeCell ref="A620:A621"/>
    <mergeCell ref="B620:B621"/>
    <mergeCell ref="C620:C621"/>
    <mergeCell ref="D620:D621"/>
    <mergeCell ref="E620:E621"/>
    <mergeCell ref="A618:A619"/>
    <mergeCell ref="B618:B619"/>
    <mergeCell ref="C618:C619"/>
    <mergeCell ref="D618:D619"/>
    <mergeCell ref="E618:E619"/>
    <mergeCell ref="F618:F619"/>
    <mergeCell ref="F616:F617"/>
    <mergeCell ref="G616:G617"/>
    <mergeCell ref="H616:H617"/>
    <mergeCell ref="I616:I617"/>
    <mergeCell ref="J616:J617"/>
    <mergeCell ref="K616:K617"/>
    <mergeCell ref="A616:A617"/>
    <mergeCell ref="B616:B617"/>
    <mergeCell ref="C616:C617"/>
    <mergeCell ref="D616:D617"/>
    <mergeCell ref="E616:E617"/>
    <mergeCell ref="G613:G614"/>
    <mergeCell ref="H613:H614"/>
    <mergeCell ref="I613:I614"/>
    <mergeCell ref="J613:J614"/>
    <mergeCell ref="K613:K614"/>
    <mergeCell ref="A613:A614"/>
    <mergeCell ref="B613:B614"/>
    <mergeCell ref="C613:C614"/>
    <mergeCell ref="D613:D614"/>
    <mergeCell ref="E613:E614"/>
    <mergeCell ref="F613:F614"/>
    <mergeCell ref="F611:F612"/>
    <mergeCell ref="G611:G612"/>
    <mergeCell ref="H611:H612"/>
    <mergeCell ref="I611:I612"/>
    <mergeCell ref="J611:J612"/>
    <mergeCell ref="K611:K612"/>
    <mergeCell ref="G609:G610"/>
    <mergeCell ref="H609:H610"/>
    <mergeCell ref="I609:I610"/>
    <mergeCell ref="J609:J610"/>
    <mergeCell ref="K609:K610"/>
    <mergeCell ref="A611:A612"/>
    <mergeCell ref="B611:B612"/>
    <mergeCell ref="C611:C612"/>
    <mergeCell ref="D611:D612"/>
    <mergeCell ref="E611:E612"/>
    <mergeCell ref="A609:A610"/>
    <mergeCell ref="B609:B610"/>
    <mergeCell ref="C609:C610"/>
    <mergeCell ref="D609:D610"/>
    <mergeCell ref="E609:E610"/>
    <mergeCell ref="F609:F610"/>
    <mergeCell ref="F607:F608"/>
    <mergeCell ref="G607:G608"/>
    <mergeCell ref="H607:H608"/>
    <mergeCell ref="I607:I608"/>
    <mergeCell ref="J607:J608"/>
    <mergeCell ref="K607:K608"/>
    <mergeCell ref="G605:G606"/>
    <mergeCell ref="H605:H606"/>
    <mergeCell ref="I605:I606"/>
    <mergeCell ref="J605:J606"/>
    <mergeCell ref="K605:K606"/>
    <mergeCell ref="A607:A608"/>
    <mergeCell ref="B607:B608"/>
    <mergeCell ref="C607:C608"/>
    <mergeCell ref="D607:D608"/>
    <mergeCell ref="E607:E608"/>
    <mergeCell ref="A605:A606"/>
    <mergeCell ref="B605:B606"/>
    <mergeCell ref="C605:C606"/>
    <mergeCell ref="D605:D606"/>
    <mergeCell ref="E605:E606"/>
    <mergeCell ref="F605:F606"/>
    <mergeCell ref="F603:F604"/>
    <mergeCell ref="G603:G604"/>
    <mergeCell ref="H603:H604"/>
    <mergeCell ref="I603:I604"/>
    <mergeCell ref="J603:J604"/>
    <mergeCell ref="K603:K604"/>
    <mergeCell ref="G601:G602"/>
    <mergeCell ref="H601:H602"/>
    <mergeCell ref="I601:I602"/>
    <mergeCell ref="J601:J602"/>
    <mergeCell ref="K601:K602"/>
    <mergeCell ref="A603:A604"/>
    <mergeCell ref="B603:B604"/>
    <mergeCell ref="C603:C604"/>
    <mergeCell ref="D603:D604"/>
    <mergeCell ref="E603:E604"/>
    <mergeCell ref="A601:A602"/>
    <mergeCell ref="B601:B602"/>
    <mergeCell ref="C601:C602"/>
    <mergeCell ref="D601:D602"/>
    <mergeCell ref="E601:E602"/>
    <mergeCell ref="F601:F602"/>
    <mergeCell ref="F599:F600"/>
    <mergeCell ref="G599:G600"/>
    <mergeCell ref="H599:H600"/>
    <mergeCell ref="I599:I600"/>
    <mergeCell ref="J599:J600"/>
    <mergeCell ref="K599:K600"/>
    <mergeCell ref="G597:G598"/>
    <mergeCell ref="H597:H598"/>
    <mergeCell ref="I597:I598"/>
    <mergeCell ref="J597:J598"/>
    <mergeCell ref="K597:K598"/>
    <mergeCell ref="A599:A600"/>
    <mergeCell ref="B599:B600"/>
    <mergeCell ref="C599:C600"/>
    <mergeCell ref="D599:D600"/>
    <mergeCell ref="E599:E600"/>
    <mergeCell ref="A597:A598"/>
    <mergeCell ref="B597:B598"/>
    <mergeCell ref="C597:C598"/>
    <mergeCell ref="D597:D598"/>
    <mergeCell ref="E597:E598"/>
    <mergeCell ref="F597:F598"/>
    <mergeCell ref="F595:F596"/>
    <mergeCell ref="G595:G596"/>
    <mergeCell ref="H595:H596"/>
    <mergeCell ref="I595:I596"/>
    <mergeCell ref="J595:J596"/>
    <mergeCell ref="K595:K596"/>
    <mergeCell ref="G593:G594"/>
    <mergeCell ref="H593:H594"/>
    <mergeCell ref="I593:I594"/>
    <mergeCell ref="J593:J594"/>
    <mergeCell ref="K593:K594"/>
    <mergeCell ref="A595:A596"/>
    <mergeCell ref="B595:B596"/>
    <mergeCell ref="C595:C596"/>
    <mergeCell ref="D595:D596"/>
    <mergeCell ref="E595:E596"/>
    <mergeCell ref="A593:A594"/>
    <mergeCell ref="B593:B594"/>
    <mergeCell ref="C593:C594"/>
    <mergeCell ref="D593:D594"/>
    <mergeCell ref="E593:E594"/>
    <mergeCell ref="F593:F594"/>
    <mergeCell ref="F591:F592"/>
    <mergeCell ref="G591:G592"/>
    <mergeCell ref="H591:H592"/>
    <mergeCell ref="I591:I592"/>
    <mergeCell ref="J591:J592"/>
    <mergeCell ref="K591:K592"/>
    <mergeCell ref="G589:G590"/>
    <mergeCell ref="H589:H590"/>
    <mergeCell ref="I589:I590"/>
    <mergeCell ref="J589:J590"/>
    <mergeCell ref="K589:K590"/>
    <mergeCell ref="A591:A592"/>
    <mergeCell ref="B591:B592"/>
    <mergeCell ref="C591:C592"/>
    <mergeCell ref="D591:D592"/>
    <mergeCell ref="E591:E592"/>
    <mergeCell ref="A589:A590"/>
    <mergeCell ref="B589:B590"/>
    <mergeCell ref="C589:C590"/>
    <mergeCell ref="D589:D590"/>
    <mergeCell ref="E589:E590"/>
    <mergeCell ref="F589:F590"/>
    <mergeCell ref="F587:F588"/>
    <mergeCell ref="G587:G588"/>
    <mergeCell ref="H587:H588"/>
    <mergeCell ref="I587:I588"/>
    <mergeCell ref="J587:J588"/>
    <mergeCell ref="K587:K588"/>
    <mergeCell ref="G585:G586"/>
    <mergeCell ref="H585:H586"/>
    <mergeCell ref="I585:I586"/>
    <mergeCell ref="J585:J586"/>
    <mergeCell ref="K585:K586"/>
    <mergeCell ref="A587:A588"/>
    <mergeCell ref="B587:B588"/>
    <mergeCell ref="C587:C588"/>
    <mergeCell ref="D587:D588"/>
    <mergeCell ref="E587:E588"/>
    <mergeCell ref="A585:A586"/>
    <mergeCell ref="B585:B586"/>
    <mergeCell ref="C585:C586"/>
    <mergeCell ref="D585:D586"/>
    <mergeCell ref="E585:E586"/>
    <mergeCell ref="F585:F586"/>
    <mergeCell ref="F583:F584"/>
    <mergeCell ref="G583:G584"/>
    <mergeCell ref="H583:H584"/>
    <mergeCell ref="I583:I584"/>
    <mergeCell ref="J583:J584"/>
    <mergeCell ref="K583:K584"/>
    <mergeCell ref="G581:G582"/>
    <mergeCell ref="H581:H582"/>
    <mergeCell ref="I581:I582"/>
    <mergeCell ref="J581:J582"/>
    <mergeCell ref="K581:K582"/>
    <mergeCell ref="A583:A584"/>
    <mergeCell ref="B583:B584"/>
    <mergeCell ref="C583:C584"/>
    <mergeCell ref="D583:D584"/>
    <mergeCell ref="E583:E584"/>
    <mergeCell ref="A581:A582"/>
    <mergeCell ref="B581:B582"/>
    <mergeCell ref="C581:C582"/>
    <mergeCell ref="D581:D582"/>
    <mergeCell ref="E581:E582"/>
    <mergeCell ref="F581:F582"/>
    <mergeCell ref="F579:F580"/>
    <mergeCell ref="G579:G580"/>
    <mergeCell ref="H579:H580"/>
    <mergeCell ref="I579:I580"/>
    <mergeCell ref="J579:J580"/>
    <mergeCell ref="K579:K580"/>
    <mergeCell ref="G577:G578"/>
    <mergeCell ref="H577:H578"/>
    <mergeCell ref="I577:I578"/>
    <mergeCell ref="J577:J578"/>
    <mergeCell ref="K577:K578"/>
    <mergeCell ref="A579:A580"/>
    <mergeCell ref="B579:B580"/>
    <mergeCell ref="C579:C580"/>
    <mergeCell ref="D579:D580"/>
    <mergeCell ref="E579:E580"/>
    <mergeCell ref="A577:A578"/>
    <mergeCell ref="B577:B578"/>
    <mergeCell ref="C577:C578"/>
    <mergeCell ref="D577:D578"/>
    <mergeCell ref="E577:E578"/>
    <mergeCell ref="F577:F578"/>
    <mergeCell ref="F575:F576"/>
    <mergeCell ref="G575:G576"/>
    <mergeCell ref="H575:H576"/>
    <mergeCell ref="I575:I576"/>
    <mergeCell ref="J575:J576"/>
    <mergeCell ref="K575:K576"/>
    <mergeCell ref="G573:G574"/>
    <mergeCell ref="H573:H574"/>
    <mergeCell ref="I573:I574"/>
    <mergeCell ref="J573:J574"/>
    <mergeCell ref="K573:K574"/>
    <mergeCell ref="A575:A576"/>
    <mergeCell ref="B575:B576"/>
    <mergeCell ref="C575:C576"/>
    <mergeCell ref="D575:D576"/>
    <mergeCell ref="E575:E576"/>
    <mergeCell ref="H571:H572"/>
    <mergeCell ref="I571:I572"/>
    <mergeCell ref="J571:J572"/>
    <mergeCell ref="K571:K572"/>
    <mergeCell ref="A573:A574"/>
    <mergeCell ref="B573:B574"/>
    <mergeCell ref="C573:C574"/>
    <mergeCell ref="D573:D574"/>
    <mergeCell ref="E573:E574"/>
    <mergeCell ref="F573:F574"/>
    <mergeCell ref="I569:I570"/>
    <mergeCell ref="J569:J570"/>
    <mergeCell ref="K569:K570"/>
    <mergeCell ref="A571:A572"/>
    <mergeCell ref="B571:B572"/>
    <mergeCell ref="C571:C572"/>
    <mergeCell ref="D571:D572"/>
    <mergeCell ref="E571:E572"/>
    <mergeCell ref="F571:F572"/>
    <mergeCell ref="G571:G572"/>
    <mergeCell ref="G563:G564"/>
    <mergeCell ref="H563:H564"/>
    <mergeCell ref="A569:A570"/>
    <mergeCell ref="B569:B570"/>
    <mergeCell ref="C569:C570"/>
    <mergeCell ref="D569:D570"/>
    <mergeCell ref="E569:E570"/>
    <mergeCell ref="F569:F570"/>
    <mergeCell ref="G569:G570"/>
    <mergeCell ref="H569:H570"/>
    <mergeCell ref="A563:A564"/>
    <mergeCell ref="B563:B564"/>
    <mergeCell ref="C563:C564"/>
    <mergeCell ref="D563:D564"/>
    <mergeCell ref="E563:E564"/>
    <mergeCell ref="F563:F564"/>
    <mergeCell ref="F561:F562"/>
    <mergeCell ref="G561:G562"/>
    <mergeCell ref="H561:H562"/>
    <mergeCell ref="I561:I562"/>
    <mergeCell ref="J561:J562"/>
    <mergeCell ref="K561:K562"/>
    <mergeCell ref="G559:G560"/>
    <mergeCell ref="H559:H560"/>
    <mergeCell ref="I559:I560"/>
    <mergeCell ref="J559:J560"/>
    <mergeCell ref="K559:K560"/>
    <mergeCell ref="A561:A562"/>
    <mergeCell ref="B561:B562"/>
    <mergeCell ref="C561:C562"/>
    <mergeCell ref="D561:D562"/>
    <mergeCell ref="E561:E562"/>
    <mergeCell ref="A559:A560"/>
    <mergeCell ref="B559:B560"/>
    <mergeCell ref="C559:C560"/>
    <mergeCell ref="D559:D560"/>
    <mergeCell ref="E559:E560"/>
    <mergeCell ref="F559:F560"/>
    <mergeCell ref="G557:G558"/>
    <mergeCell ref="H557:H558"/>
    <mergeCell ref="I557:I558"/>
    <mergeCell ref="J557:J558"/>
    <mergeCell ref="K557:K558"/>
    <mergeCell ref="A557:A558"/>
    <mergeCell ref="B557:B558"/>
    <mergeCell ref="C557:C558"/>
    <mergeCell ref="D557:D558"/>
    <mergeCell ref="E557:E558"/>
    <mergeCell ref="F557:F558"/>
    <mergeCell ref="F555:F556"/>
    <mergeCell ref="G555:G556"/>
    <mergeCell ref="H555:H556"/>
    <mergeCell ref="I555:I556"/>
    <mergeCell ref="J555:J556"/>
    <mergeCell ref="K555:K556"/>
    <mergeCell ref="G553:G554"/>
    <mergeCell ref="H553:H554"/>
    <mergeCell ref="I553:I554"/>
    <mergeCell ref="J553:J554"/>
    <mergeCell ref="K553:K554"/>
    <mergeCell ref="A555:A556"/>
    <mergeCell ref="B555:B556"/>
    <mergeCell ref="C555:C556"/>
    <mergeCell ref="D555:D556"/>
    <mergeCell ref="E555:E556"/>
    <mergeCell ref="A553:A554"/>
    <mergeCell ref="B553:B554"/>
    <mergeCell ref="C553:C554"/>
    <mergeCell ref="D553:D554"/>
    <mergeCell ref="E553:E554"/>
    <mergeCell ref="F553:F554"/>
    <mergeCell ref="F551:F552"/>
    <mergeCell ref="G551:G552"/>
    <mergeCell ref="H551:H552"/>
    <mergeCell ref="I551:I552"/>
    <mergeCell ref="J551:J552"/>
    <mergeCell ref="K551:K552"/>
    <mergeCell ref="G549:G550"/>
    <mergeCell ref="H549:H550"/>
    <mergeCell ref="I549:I550"/>
    <mergeCell ref="J549:J550"/>
    <mergeCell ref="K549:K550"/>
    <mergeCell ref="A551:A552"/>
    <mergeCell ref="B551:B552"/>
    <mergeCell ref="C551:C552"/>
    <mergeCell ref="D551:D552"/>
    <mergeCell ref="E551:E552"/>
    <mergeCell ref="A549:A550"/>
    <mergeCell ref="B549:B550"/>
    <mergeCell ref="C549:C550"/>
    <mergeCell ref="D549:D550"/>
    <mergeCell ref="E549:E550"/>
    <mergeCell ref="F549:F550"/>
    <mergeCell ref="F547:F548"/>
    <mergeCell ref="G547:G548"/>
    <mergeCell ref="H547:H548"/>
    <mergeCell ref="I547:I548"/>
    <mergeCell ref="J547:J548"/>
    <mergeCell ref="K547:K548"/>
    <mergeCell ref="G545:G546"/>
    <mergeCell ref="H545:H546"/>
    <mergeCell ref="I545:I546"/>
    <mergeCell ref="J545:J546"/>
    <mergeCell ref="K545:K546"/>
    <mergeCell ref="A547:A548"/>
    <mergeCell ref="B547:B548"/>
    <mergeCell ref="C547:C548"/>
    <mergeCell ref="D547:D548"/>
    <mergeCell ref="E547:E548"/>
    <mergeCell ref="A545:A546"/>
    <mergeCell ref="B545:B546"/>
    <mergeCell ref="C545:C546"/>
    <mergeCell ref="D545:D546"/>
    <mergeCell ref="E545:E546"/>
    <mergeCell ref="F545:F546"/>
    <mergeCell ref="F543:F544"/>
    <mergeCell ref="G543:G544"/>
    <mergeCell ref="H543:H544"/>
    <mergeCell ref="I543:I544"/>
    <mergeCell ref="J543:J544"/>
    <mergeCell ref="K543:K544"/>
    <mergeCell ref="G541:G542"/>
    <mergeCell ref="H541:H542"/>
    <mergeCell ref="I541:I542"/>
    <mergeCell ref="J541:J542"/>
    <mergeCell ref="K541:K542"/>
    <mergeCell ref="A543:A544"/>
    <mergeCell ref="B543:B544"/>
    <mergeCell ref="C543:C544"/>
    <mergeCell ref="D543:D544"/>
    <mergeCell ref="E543:E544"/>
    <mergeCell ref="A541:A542"/>
    <mergeCell ref="B541:B542"/>
    <mergeCell ref="C541:C542"/>
    <mergeCell ref="D541:D542"/>
    <mergeCell ref="E541:E542"/>
    <mergeCell ref="F541:F542"/>
    <mergeCell ref="F539:F540"/>
    <mergeCell ref="G539:G540"/>
    <mergeCell ref="H539:H540"/>
    <mergeCell ref="I539:I540"/>
    <mergeCell ref="J539:J540"/>
    <mergeCell ref="K539:K540"/>
    <mergeCell ref="G537:G538"/>
    <mergeCell ref="H537:H538"/>
    <mergeCell ref="I537:I538"/>
    <mergeCell ref="J537:J538"/>
    <mergeCell ref="K537:K538"/>
    <mergeCell ref="A539:A540"/>
    <mergeCell ref="B539:B540"/>
    <mergeCell ref="C539:C540"/>
    <mergeCell ref="D539:D540"/>
    <mergeCell ref="E539:E540"/>
    <mergeCell ref="A537:A538"/>
    <mergeCell ref="B537:B538"/>
    <mergeCell ref="C537:C538"/>
    <mergeCell ref="D537:D538"/>
    <mergeCell ref="E537:E538"/>
    <mergeCell ref="F537:F538"/>
    <mergeCell ref="G534:G535"/>
    <mergeCell ref="H534:H535"/>
    <mergeCell ref="I534:I535"/>
    <mergeCell ref="J534:J535"/>
    <mergeCell ref="K534:K535"/>
    <mergeCell ref="A534:A535"/>
    <mergeCell ref="B534:B535"/>
    <mergeCell ref="C534:C535"/>
    <mergeCell ref="D534:D535"/>
    <mergeCell ref="E534:E535"/>
    <mergeCell ref="F534:F535"/>
    <mergeCell ref="G531:G532"/>
    <mergeCell ref="H531:H532"/>
    <mergeCell ref="I531:I532"/>
    <mergeCell ref="J531:J532"/>
    <mergeCell ref="K531:K532"/>
    <mergeCell ref="A531:A532"/>
    <mergeCell ref="B531:B532"/>
    <mergeCell ref="C531:C532"/>
    <mergeCell ref="D531:D532"/>
    <mergeCell ref="E531:E532"/>
    <mergeCell ref="F531:F532"/>
    <mergeCell ref="F529:F530"/>
    <mergeCell ref="G529:G530"/>
    <mergeCell ref="H529:H530"/>
    <mergeCell ref="I529:I530"/>
    <mergeCell ref="J529:J530"/>
    <mergeCell ref="K529:K530"/>
    <mergeCell ref="G527:G528"/>
    <mergeCell ref="H527:H528"/>
    <mergeCell ref="I527:I528"/>
    <mergeCell ref="J527:J528"/>
    <mergeCell ref="K527:K528"/>
    <mergeCell ref="A529:A530"/>
    <mergeCell ref="B529:B530"/>
    <mergeCell ref="C529:C530"/>
    <mergeCell ref="D529:D530"/>
    <mergeCell ref="E529:E530"/>
    <mergeCell ref="A527:A528"/>
    <mergeCell ref="B527:B528"/>
    <mergeCell ref="C527:C528"/>
    <mergeCell ref="D527:D528"/>
    <mergeCell ref="E527:E528"/>
    <mergeCell ref="F527:F528"/>
    <mergeCell ref="F525:F526"/>
    <mergeCell ref="G525:G526"/>
    <mergeCell ref="H525:H526"/>
    <mergeCell ref="I525:I526"/>
    <mergeCell ref="J525:J526"/>
    <mergeCell ref="K525:K526"/>
    <mergeCell ref="G523:G524"/>
    <mergeCell ref="H523:H524"/>
    <mergeCell ref="I523:I524"/>
    <mergeCell ref="J523:J524"/>
    <mergeCell ref="K523:K524"/>
    <mergeCell ref="A525:A526"/>
    <mergeCell ref="B525:B526"/>
    <mergeCell ref="C525:C526"/>
    <mergeCell ref="D525:D526"/>
    <mergeCell ref="E525:E526"/>
    <mergeCell ref="A523:A524"/>
    <mergeCell ref="B523:B524"/>
    <mergeCell ref="C523:C524"/>
    <mergeCell ref="D523:D524"/>
    <mergeCell ref="E523:E524"/>
    <mergeCell ref="F523:F524"/>
    <mergeCell ref="F521:F522"/>
    <mergeCell ref="G521:G522"/>
    <mergeCell ref="H521:H522"/>
    <mergeCell ref="I521:I522"/>
    <mergeCell ref="J521:J522"/>
    <mergeCell ref="K521:K522"/>
    <mergeCell ref="G519:G520"/>
    <mergeCell ref="H519:H520"/>
    <mergeCell ref="I519:I520"/>
    <mergeCell ref="J519:J520"/>
    <mergeCell ref="K519:K520"/>
    <mergeCell ref="A521:A522"/>
    <mergeCell ref="B521:B522"/>
    <mergeCell ref="C521:C522"/>
    <mergeCell ref="D521:D522"/>
    <mergeCell ref="E521:E522"/>
    <mergeCell ref="A519:A520"/>
    <mergeCell ref="B519:B520"/>
    <mergeCell ref="C519:C520"/>
    <mergeCell ref="D519:D520"/>
    <mergeCell ref="E519:E520"/>
    <mergeCell ref="F519:F520"/>
    <mergeCell ref="F517:F518"/>
    <mergeCell ref="G517:G518"/>
    <mergeCell ref="H517:H518"/>
    <mergeCell ref="I517:I518"/>
    <mergeCell ref="J517:J518"/>
    <mergeCell ref="K517:K518"/>
    <mergeCell ref="G515:G516"/>
    <mergeCell ref="H515:H516"/>
    <mergeCell ref="I515:I516"/>
    <mergeCell ref="J515:J516"/>
    <mergeCell ref="K515:K516"/>
    <mergeCell ref="A517:A518"/>
    <mergeCell ref="B517:B518"/>
    <mergeCell ref="C517:C518"/>
    <mergeCell ref="D517:D518"/>
    <mergeCell ref="E517:E518"/>
    <mergeCell ref="A515:A516"/>
    <mergeCell ref="B515:B516"/>
    <mergeCell ref="C515:C516"/>
    <mergeCell ref="D515:D516"/>
    <mergeCell ref="E515:E516"/>
    <mergeCell ref="F515:F516"/>
    <mergeCell ref="F513:F514"/>
    <mergeCell ref="G513:G514"/>
    <mergeCell ref="H513:H514"/>
    <mergeCell ref="I513:I514"/>
    <mergeCell ref="J513:J514"/>
    <mergeCell ref="K513:K514"/>
    <mergeCell ref="G511:G512"/>
    <mergeCell ref="H511:H512"/>
    <mergeCell ref="I511:I512"/>
    <mergeCell ref="J511:J512"/>
    <mergeCell ref="K511:K512"/>
    <mergeCell ref="A513:A514"/>
    <mergeCell ref="B513:B514"/>
    <mergeCell ref="C513:C514"/>
    <mergeCell ref="D513:D514"/>
    <mergeCell ref="E513:E514"/>
    <mergeCell ref="A511:A512"/>
    <mergeCell ref="B511:B512"/>
    <mergeCell ref="C511:C512"/>
    <mergeCell ref="D511:D512"/>
    <mergeCell ref="E511:E512"/>
    <mergeCell ref="F511:F512"/>
    <mergeCell ref="F509:F510"/>
    <mergeCell ref="G509:G510"/>
    <mergeCell ref="H509:H510"/>
    <mergeCell ref="I509:I510"/>
    <mergeCell ref="J509:J510"/>
    <mergeCell ref="K509:K510"/>
    <mergeCell ref="G507:G508"/>
    <mergeCell ref="H507:H508"/>
    <mergeCell ref="I507:I508"/>
    <mergeCell ref="J507:J508"/>
    <mergeCell ref="K507:K508"/>
    <mergeCell ref="A509:A510"/>
    <mergeCell ref="B509:B510"/>
    <mergeCell ref="C509:C510"/>
    <mergeCell ref="D509:D510"/>
    <mergeCell ref="E509:E510"/>
    <mergeCell ref="A507:A508"/>
    <mergeCell ref="B507:B508"/>
    <mergeCell ref="C507:C508"/>
    <mergeCell ref="D507:D508"/>
    <mergeCell ref="E507:E508"/>
    <mergeCell ref="F507:F508"/>
    <mergeCell ref="F505:F506"/>
    <mergeCell ref="G505:G506"/>
    <mergeCell ref="H505:H506"/>
    <mergeCell ref="I505:I506"/>
    <mergeCell ref="J505:J506"/>
    <mergeCell ref="K505:K506"/>
    <mergeCell ref="G503:G504"/>
    <mergeCell ref="H503:H504"/>
    <mergeCell ref="I503:I504"/>
    <mergeCell ref="J503:J504"/>
    <mergeCell ref="K503:K504"/>
    <mergeCell ref="A505:A506"/>
    <mergeCell ref="B505:B506"/>
    <mergeCell ref="C505:C506"/>
    <mergeCell ref="D505:D506"/>
    <mergeCell ref="E505:E506"/>
    <mergeCell ref="A503:A504"/>
    <mergeCell ref="B503:B504"/>
    <mergeCell ref="C503:C504"/>
    <mergeCell ref="D503:D504"/>
    <mergeCell ref="E503:E504"/>
    <mergeCell ref="F503:F504"/>
    <mergeCell ref="F501:F502"/>
    <mergeCell ref="G501:G502"/>
    <mergeCell ref="H501:H502"/>
    <mergeCell ref="I501:I502"/>
    <mergeCell ref="J501:J502"/>
    <mergeCell ref="K501:K502"/>
    <mergeCell ref="G499:G500"/>
    <mergeCell ref="H499:H500"/>
    <mergeCell ref="I499:I500"/>
    <mergeCell ref="J499:J500"/>
    <mergeCell ref="K499:K500"/>
    <mergeCell ref="A501:A502"/>
    <mergeCell ref="B501:B502"/>
    <mergeCell ref="C501:C502"/>
    <mergeCell ref="D501:D502"/>
    <mergeCell ref="E501:E502"/>
    <mergeCell ref="A499:A500"/>
    <mergeCell ref="B499:B500"/>
    <mergeCell ref="C499:C500"/>
    <mergeCell ref="D499:D500"/>
    <mergeCell ref="E499:E500"/>
    <mergeCell ref="F499:F500"/>
    <mergeCell ref="F497:F498"/>
    <mergeCell ref="G497:G498"/>
    <mergeCell ref="H497:H498"/>
    <mergeCell ref="I497:I498"/>
    <mergeCell ref="J497:J498"/>
    <mergeCell ref="K497:K498"/>
    <mergeCell ref="G495:G496"/>
    <mergeCell ref="H495:H496"/>
    <mergeCell ref="I495:I496"/>
    <mergeCell ref="J495:J496"/>
    <mergeCell ref="K495:K496"/>
    <mergeCell ref="A497:A498"/>
    <mergeCell ref="B497:B498"/>
    <mergeCell ref="C497:C498"/>
    <mergeCell ref="D497:D498"/>
    <mergeCell ref="E497:E498"/>
    <mergeCell ref="H493:H494"/>
    <mergeCell ref="I493:I494"/>
    <mergeCell ref="J493:J494"/>
    <mergeCell ref="K493:K494"/>
    <mergeCell ref="A495:A496"/>
    <mergeCell ref="B495:B496"/>
    <mergeCell ref="C495:C496"/>
    <mergeCell ref="D495:D496"/>
    <mergeCell ref="E495:E496"/>
    <mergeCell ref="F495:F496"/>
    <mergeCell ref="G487:G488"/>
    <mergeCell ref="A493:A494"/>
    <mergeCell ref="B493:B494"/>
    <mergeCell ref="C493:C494"/>
    <mergeCell ref="D493:D494"/>
    <mergeCell ref="E493:E494"/>
    <mergeCell ref="F493:F494"/>
    <mergeCell ref="G493:G494"/>
    <mergeCell ref="A487:A488"/>
    <mergeCell ref="B487:B488"/>
    <mergeCell ref="C487:C488"/>
    <mergeCell ref="D487:D488"/>
    <mergeCell ref="E487:E488"/>
    <mergeCell ref="F487:F488"/>
    <mergeCell ref="F485:F486"/>
    <mergeCell ref="G485:G486"/>
    <mergeCell ref="H485:H486"/>
    <mergeCell ref="I485:I486"/>
    <mergeCell ref="J485:J486"/>
    <mergeCell ref="K485:K486"/>
    <mergeCell ref="G483:G484"/>
    <mergeCell ref="H483:H484"/>
    <mergeCell ref="I483:I484"/>
    <mergeCell ref="J483:J484"/>
    <mergeCell ref="K483:K484"/>
    <mergeCell ref="A485:A486"/>
    <mergeCell ref="B485:B486"/>
    <mergeCell ref="C485:C486"/>
    <mergeCell ref="D485:D486"/>
    <mergeCell ref="E485:E486"/>
    <mergeCell ref="A483:A484"/>
    <mergeCell ref="B483:B484"/>
    <mergeCell ref="C483:C484"/>
    <mergeCell ref="D483:D484"/>
    <mergeCell ref="E483:E484"/>
    <mergeCell ref="F483:F484"/>
    <mergeCell ref="F481:F482"/>
    <mergeCell ref="G481:G482"/>
    <mergeCell ref="H481:H482"/>
    <mergeCell ref="I481:I482"/>
    <mergeCell ref="J481:J482"/>
    <mergeCell ref="K481:K482"/>
    <mergeCell ref="G479:G480"/>
    <mergeCell ref="H479:H480"/>
    <mergeCell ref="I479:I480"/>
    <mergeCell ref="J479:J480"/>
    <mergeCell ref="K479:K480"/>
    <mergeCell ref="A481:A482"/>
    <mergeCell ref="B481:B482"/>
    <mergeCell ref="C481:C482"/>
    <mergeCell ref="D481:D482"/>
    <mergeCell ref="E481:E482"/>
    <mergeCell ref="A479:A480"/>
    <mergeCell ref="B479:B480"/>
    <mergeCell ref="C479:C480"/>
    <mergeCell ref="D479:D480"/>
    <mergeCell ref="E479:E480"/>
    <mergeCell ref="F479:F480"/>
    <mergeCell ref="F477:F478"/>
    <mergeCell ref="G477:G478"/>
    <mergeCell ref="H477:H478"/>
    <mergeCell ref="I477:I478"/>
    <mergeCell ref="J477:J478"/>
    <mergeCell ref="K477:K478"/>
    <mergeCell ref="G475:G476"/>
    <mergeCell ref="H475:H476"/>
    <mergeCell ref="I475:I476"/>
    <mergeCell ref="J475:J476"/>
    <mergeCell ref="K475:K476"/>
    <mergeCell ref="A477:A478"/>
    <mergeCell ref="B477:B478"/>
    <mergeCell ref="C477:C478"/>
    <mergeCell ref="D477:D478"/>
    <mergeCell ref="E477:E478"/>
    <mergeCell ref="A475:A476"/>
    <mergeCell ref="B475:B476"/>
    <mergeCell ref="C475:C476"/>
    <mergeCell ref="D475:D476"/>
    <mergeCell ref="E475:E476"/>
    <mergeCell ref="F475:F476"/>
    <mergeCell ref="F473:F474"/>
    <mergeCell ref="G473:G474"/>
    <mergeCell ref="H473:H474"/>
    <mergeCell ref="I473:I474"/>
    <mergeCell ref="J473:J474"/>
    <mergeCell ref="K473:K474"/>
    <mergeCell ref="G471:G472"/>
    <mergeCell ref="H471:H472"/>
    <mergeCell ref="I471:I472"/>
    <mergeCell ref="J471:J472"/>
    <mergeCell ref="K471:K472"/>
    <mergeCell ref="A473:A474"/>
    <mergeCell ref="B473:B474"/>
    <mergeCell ref="C473:C474"/>
    <mergeCell ref="D473:D474"/>
    <mergeCell ref="E473:E474"/>
    <mergeCell ref="A471:A472"/>
    <mergeCell ref="B471:B472"/>
    <mergeCell ref="C471:C472"/>
    <mergeCell ref="D471:D472"/>
    <mergeCell ref="E471:E472"/>
    <mergeCell ref="F471:F472"/>
    <mergeCell ref="F469:F470"/>
    <mergeCell ref="G469:G470"/>
    <mergeCell ref="H469:H470"/>
    <mergeCell ref="I469:I470"/>
    <mergeCell ref="J469:J470"/>
    <mergeCell ref="K469:K470"/>
    <mergeCell ref="G467:G468"/>
    <mergeCell ref="H467:H468"/>
    <mergeCell ref="I467:I468"/>
    <mergeCell ref="J467:J468"/>
    <mergeCell ref="K467:K468"/>
    <mergeCell ref="A469:A470"/>
    <mergeCell ref="B469:B470"/>
    <mergeCell ref="C469:C470"/>
    <mergeCell ref="D469:D470"/>
    <mergeCell ref="E469:E470"/>
    <mergeCell ref="A467:A468"/>
    <mergeCell ref="B467:B468"/>
    <mergeCell ref="C467:C468"/>
    <mergeCell ref="D467:D468"/>
    <mergeCell ref="E467:E468"/>
    <mergeCell ref="F467:F468"/>
    <mergeCell ref="F465:F466"/>
    <mergeCell ref="G465:G466"/>
    <mergeCell ref="H465:H466"/>
    <mergeCell ref="I465:I466"/>
    <mergeCell ref="J465:J466"/>
    <mergeCell ref="K465:K466"/>
    <mergeCell ref="G463:G464"/>
    <mergeCell ref="H463:H464"/>
    <mergeCell ref="I463:I464"/>
    <mergeCell ref="J463:J464"/>
    <mergeCell ref="K463:K464"/>
    <mergeCell ref="A465:A466"/>
    <mergeCell ref="B465:B466"/>
    <mergeCell ref="C465:C466"/>
    <mergeCell ref="D465:D466"/>
    <mergeCell ref="E465:E466"/>
    <mergeCell ref="H461:H462"/>
    <mergeCell ref="I461:I462"/>
    <mergeCell ref="J461:J462"/>
    <mergeCell ref="K461:K462"/>
    <mergeCell ref="A463:A464"/>
    <mergeCell ref="B463:B464"/>
    <mergeCell ref="C463:C464"/>
    <mergeCell ref="D463:D464"/>
    <mergeCell ref="E463:E464"/>
    <mergeCell ref="F463:F464"/>
    <mergeCell ref="I459:I460"/>
    <mergeCell ref="J459:J460"/>
    <mergeCell ref="K459:K460"/>
    <mergeCell ref="A461:A462"/>
    <mergeCell ref="B461:B462"/>
    <mergeCell ref="C461:C462"/>
    <mergeCell ref="D461:D462"/>
    <mergeCell ref="E461:E462"/>
    <mergeCell ref="F461:F462"/>
    <mergeCell ref="G461:G462"/>
    <mergeCell ref="G451:G452"/>
    <mergeCell ref="H451:H452"/>
    <mergeCell ref="A459:A460"/>
    <mergeCell ref="B459:B460"/>
    <mergeCell ref="C459:C460"/>
    <mergeCell ref="D459:D460"/>
    <mergeCell ref="E459:E460"/>
    <mergeCell ref="F459:F460"/>
    <mergeCell ref="G459:G460"/>
    <mergeCell ref="H459:H460"/>
    <mergeCell ref="A451:A452"/>
    <mergeCell ref="B451:B452"/>
    <mergeCell ref="C451:C452"/>
    <mergeCell ref="D451:D452"/>
    <mergeCell ref="E451:E452"/>
    <mergeCell ref="F451:F452"/>
    <mergeCell ref="F449:F450"/>
    <mergeCell ref="G449:G450"/>
    <mergeCell ref="H449:H450"/>
    <mergeCell ref="I449:I450"/>
    <mergeCell ref="J449:J450"/>
    <mergeCell ref="K449:K450"/>
    <mergeCell ref="G447:G448"/>
    <mergeCell ref="H447:H448"/>
    <mergeCell ref="I447:I448"/>
    <mergeCell ref="J447:J448"/>
    <mergeCell ref="K447:K448"/>
    <mergeCell ref="A449:A450"/>
    <mergeCell ref="B449:B450"/>
    <mergeCell ref="C449:C450"/>
    <mergeCell ref="D449:D450"/>
    <mergeCell ref="E449:E450"/>
    <mergeCell ref="A447:A448"/>
    <mergeCell ref="B447:B448"/>
    <mergeCell ref="C447:C448"/>
    <mergeCell ref="D447:D448"/>
    <mergeCell ref="E447:E448"/>
    <mergeCell ref="F447:F448"/>
    <mergeCell ref="F445:F446"/>
    <mergeCell ref="G445:G446"/>
    <mergeCell ref="H445:H446"/>
    <mergeCell ref="I445:I446"/>
    <mergeCell ref="J445:J446"/>
    <mergeCell ref="K445:K446"/>
    <mergeCell ref="G443:G444"/>
    <mergeCell ref="H443:H444"/>
    <mergeCell ref="I443:I444"/>
    <mergeCell ref="J443:J444"/>
    <mergeCell ref="K443:K444"/>
    <mergeCell ref="A445:A446"/>
    <mergeCell ref="B445:B446"/>
    <mergeCell ref="C445:C446"/>
    <mergeCell ref="D445:D446"/>
    <mergeCell ref="E445:E446"/>
    <mergeCell ref="A443:A444"/>
    <mergeCell ref="B443:B444"/>
    <mergeCell ref="C443:C444"/>
    <mergeCell ref="D443:D444"/>
    <mergeCell ref="E443:E444"/>
    <mergeCell ref="F443:F444"/>
    <mergeCell ref="F441:F442"/>
    <mergeCell ref="G441:G442"/>
    <mergeCell ref="H441:H442"/>
    <mergeCell ref="I441:I442"/>
    <mergeCell ref="J441:J442"/>
    <mergeCell ref="K441:K442"/>
    <mergeCell ref="G439:G440"/>
    <mergeCell ref="H439:H440"/>
    <mergeCell ref="I439:I440"/>
    <mergeCell ref="J439:J440"/>
    <mergeCell ref="K439:K440"/>
    <mergeCell ref="A441:A442"/>
    <mergeCell ref="B441:B442"/>
    <mergeCell ref="C441:C442"/>
    <mergeCell ref="D441:D442"/>
    <mergeCell ref="E441:E442"/>
    <mergeCell ref="A439:A440"/>
    <mergeCell ref="B439:B440"/>
    <mergeCell ref="C439:C440"/>
    <mergeCell ref="D439:D440"/>
    <mergeCell ref="E439:E440"/>
    <mergeCell ref="F439:F440"/>
    <mergeCell ref="F437:F438"/>
    <mergeCell ref="G437:G438"/>
    <mergeCell ref="H437:H438"/>
    <mergeCell ref="I437:I438"/>
    <mergeCell ref="J437:J438"/>
    <mergeCell ref="K437:K438"/>
    <mergeCell ref="G435:G436"/>
    <mergeCell ref="H435:H436"/>
    <mergeCell ref="I435:I436"/>
    <mergeCell ref="J435:J436"/>
    <mergeCell ref="K435:K436"/>
    <mergeCell ref="A437:A438"/>
    <mergeCell ref="B437:B438"/>
    <mergeCell ref="C437:C438"/>
    <mergeCell ref="D437:D438"/>
    <mergeCell ref="E437:E438"/>
    <mergeCell ref="A435:A436"/>
    <mergeCell ref="B435:B436"/>
    <mergeCell ref="C435:C436"/>
    <mergeCell ref="D435:D436"/>
    <mergeCell ref="E435:E436"/>
    <mergeCell ref="F435:F436"/>
    <mergeCell ref="F433:F434"/>
    <mergeCell ref="G433:G434"/>
    <mergeCell ref="H433:H434"/>
    <mergeCell ref="I433:I434"/>
    <mergeCell ref="J433:J434"/>
    <mergeCell ref="K433:K434"/>
    <mergeCell ref="G431:G432"/>
    <mergeCell ref="H431:H432"/>
    <mergeCell ref="I431:I432"/>
    <mergeCell ref="J431:J432"/>
    <mergeCell ref="K431:K432"/>
    <mergeCell ref="A433:A434"/>
    <mergeCell ref="B433:B434"/>
    <mergeCell ref="C433:C434"/>
    <mergeCell ref="D433:D434"/>
    <mergeCell ref="E433:E434"/>
    <mergeCell ref="A431:A432"/>
    <mergeCell ref="B431:B432"/>
    <mergeCell ref="C431:C432"/>
    <mergeCell ref="D431:D432"/>
    <mergeCell ref="E431:E432"/>
    <mergeCell ref="F431:F432"/>
    <mergeCell ref="F429:F430"/>
    <mergeCell ref="G429:G430"/>
    <mergeCell ref="H429:H430"/>
    <mergeCell ref="I429:I430"/>
    <mergeCell ref="J429:J430"/>
    <mergeCell ref="K429:K430"/>
    <mergeCell ref="G427:G428"/>
    <mergeCell ref="H427:H428"/>
    <mergeCell ref="I427:I428"/>
    <mergeCell ref="J427:J428"/>
    <mergeCell ref="K427:K428"/>
    <mergeCell ref="A429:A430"/>
    <mergeCell ref="B429:B430"/>
    <mergeCell ref="C429:C430"/>
    <mergeCell ref="D429:D430"/>
    <mergeCell ref="E429:E430"/>
    <mergeCell ref="A427:A428"/>
    <mergeCell ref="B427:B428"/>
    <mergeCell ref="C427:C428"/>
    <mergeCell ref="D427:D428"/>
    <mergeCell ref="E427:E428"/>
    <mergeCell ref="F427:F428"/>
    <mergeCell ref="F425:F426"/>
    <mergeCell ref="G425:G426"/>
    <mergeCell ref="H425:H426"/>
    <mergeCell ref="I425:I426"/>
    <mergeCell ref="J425:J426"/>
    <mergeCell ref="K425:K426"/>
    <mergeCell ref="G423:G424"/>
    <mergeCell ref="H423:H424"/>
    <mergeCell ref="I423:I424"/>
    <mergeCell ref="J423:J424"/>
    <mergeCell ref="K423:K424"/>
    <mergeCell ref="A425:A426"/>
    <mergeCell ref="B425:B426"/>
    <mergeCell ref="C425:C426"/>
    <mergeCell ref="D425:D426"/>
    <mergeCell ref="E425:E426"/>
    <mergeCell ref="A423:A424"/>
    <mergeCell ref="B423:B424"/>
    <mergeCell ref="C423:C424"/>
    <mergeCell ref="D423:D424"/>
    <mergeCell ref="E423:E424"/>
    <mergeCell ref="F423:F424"/>
    <mergeCell ref="F421:F422"/>
    <mergeCell ref="G421:G422"/>
    <mergeCell ref="H421:H422"/>
    <mergeCell ref="I421:I422"/>
    <mergeCell ref="J421:J422"/>
    <mergeCell ref="K421:K422"/>
    <mergeCell ref="G419:G420"/>
    <mergeCell ref="H419:H420"/>
    <mergeCell ref="I419:I420"/>
    <mergeCell ref="J419:J420"/>
    <mergeCell ref="K419:K420"/>
    <mergeCell ref="A421:A422"/>
    <mergeCell ref="B421:B422"/>
    <mergeCell ref="C421:C422"/>
    <mergeCell ref="D421:D422"/>
    <mergeCell ref="E421:E422"/>
    <mergeCell ref="A419:A420"/>
    <mergeCell ref="B419:B420"/>
    <mergeCell ref="C419:C420"/>
    <mergeCell ref="D419:D420"/>
    <mergeCell ref="E419:E420"/>
    <mergeCell ref="F419:F420"/>
    <mergeCell ref="F417:F418"/>
    <mergeCell ref="G417:G418"/>
    <mergeCell ref="H417:H418"/>
    <mergeCell ref="I417:I418"/>
    <mergeCell ref="J417:J418"/>
    <mergeCell ref="K417:K418"/>
    <mergeCell ref="G415:G416"/>
    <mergeCell ref="H415:H416"/>
    <mergeCell ref="I415:I416"/>
    <mergeCell ref="J415:J416"/>
    <mergeCell ref="K415:K416"/>
    <mergeCell ref="A417:A418"/>
    <mergeCell ref="B417:B418"/>
    <mergeCell ref="C417:C418"/>
    <mergeCell ref="D417:D418"/>
    <mergeCell ref="E417:E418"/>
    <mergeCell ref="A415:A416"/>
    <mergeCell ref="B415:B416"/>
    <mergeCell ref="C415:C416"/>
    <mergeCell ref="D415:D416"/>
    <mergeCell ref="E415:E416"/>
    <mergeCell ref="F415:F416"/>
    <mergeCell ref="F413:F414"/>
    <mergeCell ref="G413:G414"/>
    <mergeCell ref="H413:H414"/>
    <mergeCell ref="I413:I414"/>
    <mergeCell ref="J413:J414"/>
    <mergeCell ref="K413:K414"/>
    <mergeCell ref="G411:G412"/>
    <mergeCell ref="H411:H412"/>
    <mergeCell ref="I411:I412"/>
    <mergeCell ref="J411:J412"/>
    <mergeCell ref="K411:K412"/>
    <mergeCell ref="A413:A414"/>
    <mergeCell ref="B413:B414"/>
    <mergeCell ref="C413:C414"/>
    <mergeCell ref="D413:D414"/>
    <mergeCell ref="E413:E414"/>
    <mergeCell ref="H409:H410"/>
    <mergeCell ref="I409:I410"/>
    <mergeCell ref="J409:J410"/>
    <mergeCell ref="K409:K410"/>
    <mergeCell ref="A411:A412"/>
    <mergeCell ref="B411:B412"/>
    <mergeCell ref="C411:C412"/>
    <mergeCell ref="D411:D412"/>
    <mergeCell ref="E411:E412"/>
    <mergeCell ref="F411:F412"/>
    <mergeCell ref="I407:I408"/>
    <mergeCell ref="J407:J408"/>
    <mergeCell ref="K407:K408"/>
    <mergeCell ref="A409:A410"/>
    <mergeCell ref="B409:B410"/>
    <mergeCell ref="C409:C410"/>
    <mergeCell ref="D409:D410"/>
    <mergeCell ref="E409:E410"/>
    <mergeCell ref="F409:F410"/>
    <mergeCell ref="G409:G410"/>
    <mergeCell ref="G402:G403"/>
    <mergeCell ref="H402:H403"/>
    <mergeCell ref="A407:A408"/>
    <mergeCell ref="B407:B408"/>
    <mergeCell ref="C407:C408"/>
    <mergeCell ref="D407:D408"/>
    <mergeCell ref="E407:E408"/>
    <mergeCell ref="F407:F408"/>
    <mergeCell ref="G407:G408"/>
    <mergeCell ref="H407:H408"/>
    <mergeCell ref="A402:A403"/>
    <mergeCell ref="B402:B403"/>
    <mergeCell ref="C402:C403"/>
    <mergeCell ref="D402:D403"/>
    <mergeCell ref="E402:E403"/>
    <mergeCell ref="F402:F403"/>
    <mergeCell ref="F400:F401"/>
    <mergeCell ref="G400:G401"/>
    <mergeCell ref="H400:H401"/>
    <mergeCell ref="I400:I401"/>
    <mergeCell ref="J400:J401"/>
    <mergeCell ref="K400:K401"/>
    <mergeCell ref="G398:G399"/>
    <mergeCell ref="H398:H399"/>
    <mergeCell ref="I398:I399"/>
    <mergeCell ref="J398:J399"/>
    <mergeCell ref="K398:K399"/>
    <mergeCell ref="A400:A401"/>
    <mergeCell ref="B400:B401"/>
    <mergeCell ref="C400:C401"/>
    <mergeCell ref="D400:D401"/>
    <mergeCell ref="E400:E401"/>
    <mergeCell ref="A398:A399"/>
    <mergeCell ref="B398:B399"/>
    <mergeCell ref="C398:C399"/>
    <mergeCell ref="D398:D399"/>
    <mergeCell ref="E398:E399"/>
    <mergeCell ref="F398:F399"/>
    <mergeCell ref="F396:F397"/>
    <mergeCell ref="G396:G397"/>
    <mergeCell ref="H396:H397"/>
    <mergeCell ref="I396:I397"/>
    <mergeCell ref="J396:J397"/>
    <mergeCell ref="K396:K397"/>
    <mergeCell ref="G394:G395"/>
    <mergeCell ref="H394:H395"/>
    <mergeCell ref="I394:I395"/>
    <mergeCell ref="J394:J395"/>
    <mergeCell ref="K394:K395"/>
    <mergeCell ref="A396:A397"/>
    <mergeCell ref="B396:B397"/>
    <mergeCell ref="C396:C397"/>
    <mergeCell ref="D396:D397"/>
    <mergeCell ref="E396:E397"/>
    <mergeCell ref="A394:A395"/>
    <mergeCell ref="B394:B395"/>
    <mergeCell ref="C394:C395"/>
    <mergeCell ref="D394:D395"/>
    <mergeCell ref="E394:E395"/>
    <mergeCell ref="F394:F395"/>
    <mergeCell ref="F392:F393"/>
    <mergeCell ref="G392:G393"/>
    <mergeCell ref="H392:H393"/>
    <mergeCell ref="I392:I393"/>
    <mergeCell ref="J392:J393"/>
    <mergeCell ref="K392:K393"/>
    <mergeCell ref="G390:G391"/>
    <mergeCell ref="H390:H391"/>
    <mergeCell ref="I390:I391"/>
    <mergeCell ref="J390:J391"/>
    <mergeCell ref="K390:K391"/>
    <mergeCell ref="A392:A393"/>
    <mergeCell ref="B392:B393"/>
    <mergeCell ref="C392:C393"/>
    <mergeCell ref="D392:D393"/>
    <mergeCell ref="E392:E393"/>
    <mergeCell ref="A390:A391"/>
    <mergeCell ref="B390:B391"/>
    <mergeCell ref="C390:C391"/>
    <mergeCell ref="D390:D391"/>
    <mergeCell ref="E390:E391"/>
    <mergeCell ref="F390:F391"/>
    <mergeCell ref="F388:F389"/>
    <mergeCell ref="G388:G389"/>
    <mergeCell ref="H388:H389"/>
    <mergeCell ref="I388:I389"/>
    <mergeCell ref="J388:J389"/>
    <mergeCell ref="K388:K389"/>
    <mergeCell ref="G386:G387"/>
    <mergeCell ref="H386:H387"/>
    <mergeCell ref="I386:I387"/>
    <mergeCell ref="J386:J387"/>
    <mergeCell ref="K386:K387"/>
    <mergeCell ref="A388:A389"/>
    <mergeCell ref="B388:B389"/>
    <mergeCell ref="C388:C389"/>
    <mergeCell ref="D388:D389"/>
    <mergeCell ref="E388:E389"/>
    <mergeCell ref="A386:A387"/>
    <mergeCell ref="B386:B387"/>
    <mergeCell ref="C386:C387"/>
    <mergeCell ref="D386:D387"/>
    <mergeCell ref="E386:E387"/>
    <mergeCell ref="F386:F387"/>
    <mergeCell ref="F384:F385"/>
    <mergeCell ref="G384:G385"/>
    <mergeCell ref="H384:H385"/>
    <mergeCell ref="I384:I385"/>
    <mergeCell ref="J384:J385"/>
    <mergeCell ref="K384:K385"/>
    <mergeCell ref="G382:G383"/>
    <mergeCell ref="H382:H383"/>
    <mergeCell ref="I382:I383"/>
    <mergeCell ref="J382:J383"/>
    <mergeCell ref="K382:K383"/>
    <mergeCell ref="A384:A385"/>
    <mergeCell ref="B384:B385"/>
    <mergeCell ref="C384:C385"/>
    <mergeCell ref="D384:D385"/>
    <mergeCell ref="E384:E385"/>
    <mergeCell ref="A382:A383"/>
    <mergeCell ref="B382:B383"/>
    <mergeCell ref="C382:C383"/>
    <mergeCell ref="D382:D383"/>
    <mergeCell ref="E382:E383"/>
    <mergeCell ref="F382:F383"/>
    <mergeCell ref="F380:F381"/>
    <mergeCell ref="G380:G381"/>
    <mergeCell ref="H380:H381"/>
    <mergeCell ref="I380:I381"/>
    <mergeCell ref="J380:J381"/>
    <mergeCell ref="K380:K381"/>
    <mergeCell ref="G378:G379"/>
    <mergeCell ref="H378:H379"/>
    <mergeCell ref="I378:I379"/>
    <mergeCell ref="J378:J379"/>
    <mergeCell ref="K378:K379"/>
    <mergeCell ref="A380:A381"/>
    <mergeCell ref="B380:B381"/>
    <mergeCell ref="C380:C381"/>
    <mergeCell ref="D380:D381"/>
    <mergeCell ref="E380:E381"/>
    <mergeCell ref="A378:A379"/>
    <mergeCell ref="B378:B379"/>
    <mergeCell ref="C378:C379"/>
    <mergeCell ref="D378:D379"/>
    <mergeCell ref="E378:E379"/>
    <mergeCell ref="F378:F379"/>
    <mergeCell ref="F376:F377"/>
    <mergeCell ref="G376:G377"/>
    <mergeCell ref="H376:H377"/>
    <mergeCell ref="I376:I377"/>
    <mergeCell ref="J376:J377"/>
    <mergeCell ref="K376:K377"/>
    <mergeCell ref="G374:G375"/>
    <mergeCell ref="H374:H375"/>
    <mergeCell ref="I374:I375"/>
    <mergeCell ref="J374:J375"/>
    <mergeCell ref="K374:K375"/>
    <mergeCell ref="A376:A377"/>
    <mergeCell ref="B376:B377"/>
    <mergeCell ref="C376:C377"/>
    <mergeCell ref="D376:D377"/>
    <mergeCell ref="E376:E377"/>
    <mergeCell ref="A374:A375"/>
    <mergeCell ref="B374:B375"/>
    <mergeCell ref="C374:C375"/>
    <mergeCell ref="D374:D375"/>
    <mergeCell ref="E374:E375"/>
    <mergeCell ref="F374:F375"/>
    <mergeCell ref="F372:F373"/>
    <mergeCell ref="G372:G373"/>
    <mergeCell ref="H372:H373"/>
    <mergeCell ref="I372:I373"/>
    <mergeCell ref="J372:J373"/>
    <mergeCell ref="K372:K373"/>
    <mergeCell ref="G370:G371"/>
    <mergeCell ref="H370:H371"/>
    <mergeCell ref="I370:I371"/>
    <mergeCell ref="J370:J371"/>
    <mergeCell ref="K370:K371"/>
    <mergeCell ref="A372:A373"/>
    <mergeCell ref="B372:B373"/>
    <mergeCell ref="C372:C373"/>
    <mergeCell ref="D372:D373"/>
    <mergeCell ref="E372:E373"/>
    <mergeCell ref="A370:A371"/>
    <mergeCell ref="B370:B371"/>
    <mergeCell ref="C370:C371"/>
    <mergeCell ref="D370:D371"/>
    <mergeCell ref="E370:E371"/>
    <mergeCell ref="F370:F371"/>
    <mergeCell ref="F368:F369"/>
    <mergeCell ref="G368:G369"/>
    <mergeCell ref="H368:H369"/>
    <mergeCell ref="I368:I369"/>
    <mergeCell ref="J368:J369"/>
    <mergeCell ref="K368:K369"/>
    <mergeCell ref="G366:G367"/>
    <mergeCell ref="H366:H367"/>
    <mergeCell ref="I366:I367"/>
    <mergeCell ref="J366:J367"/>
    <mergeCell ref="K366:K367"/>
    <mergeCell ref="A368:A369"/>
    <mergeCell ref="B368:B369"/>
    <mergeCell ref="C368:C369"/>
    <mergeCell ref="D368:D369"/>
    <mergeCell ref="E368:E369"/>
    <mergeCell ref="A366:A367"/>
    <mergeCell ref="B366:B367"/>
    <mergeCell ref="C366:C367"/>
    <mergeCell ref="D366:D367"/>
    <mergeCell ref="E366:E367"/>
    <mergeCell ref="F366:F367"/>
    <mergeCell ref="F364:F365"/>
    <mergeCell ref="G364:G365"/>
    <mergeCell ref="H364:H365"/>
    <mergeCell ref="I364:I365"/>
    <mergeCell ref="J364:J365"/>
    <mergeCell ref="K364:K365"/>
    <mergeCell ref="G362:G363"/>
    <mergeCell ref="H362:H363"/>
    <mergeCell ref="I362:I363"/>
    <mergeCell ref="J362:J363"/>
    <mergeCell ref="K362:K363"/>
    <mergeCell ref="A364:A365"/>
    <mergeCell ref="B364:B365"/>
    <mergeCell ref="C364:C365"/>
    <mergeCell ref="D364:D365"/>
    <mergeCell ref="E364:E365"/>
    <mergeCell ref="A362:A363"/>
    <mergeCell ref="B362:B363"/>
    <mergeCell ref="C362:C363"/>
    <mergeCell ref="D362:D363"/>
    <mergeCell ref="E362:E363"/>
    <mergeCell ref="F362:F363"/>
    <mergeCell ref="F360:F361"/>
    <mergeCell ref="G360:G361"/>
    <mergeCell ref="H360:H361"/>
    <mergeCell ref="I360:I361"/>
    <mergeCell ref="J360:J361"/>
    <mergeCell ref="K360:K361"/>
    <mergeCell ref="G358:G359"/>
    <mergeCell ref="H358:H359"/>
    <mergeCell ref="I358:I359"/>
    <mergeCell ref="J358:J359"/>
    <mergeCell ref="K358:K359"/>
    <mergeCell ref="A360:A361"/>
    <mergeCell ref="B360:B361"/>
    <mergeCell ref="C360:C361"/>
    <mergeCell ref="D360:D361"/>
    <mergeCell ref="E360:E361"/>
    <mergeCell ref="A358:A359"/>
    <mergeCell ref="B358:B359"/>
    <mergeCell ref="C358:C359"/>
    <mergeCell ref="D358:D359"/>
    <mergeCell ref="E358:E359"/>
    <mergeCell ref="F358:F359"/>
    <mergeCell ref="F356:F357"/>
    <mergeCell ref="G356:G357"/>
    <mergeCell ref="H356:H357"/>
    <mergeCell ref="I356:I357"/>
    <mergeCell ref="J356:J357"/>
    <mergeCell ref="K356:K357"/>
    <mergeCell ref="G354:G355"/>
    <mergeCell ref="H354:H355"/>
    <mergeCell ref="I354:I355"/>
    <mergeCell ref="J354:J355"/>
    <mergeCell ref="K354:K355"/>
    <mergeCell ref="A356:A357"/>
    <mergeCell ref="B356:B357"/>
    <mergeCell ref="C356:C357"/>
    <mergeCell ref="D356:D357"/>
    <mergeCell ref="E356:E357"/>
    <mergeCell ref="A354:A355"/>
    <mergeCell ref="B354:B355"/>
    <mergeCell ref="C354:C355"/>
    <mergeCell ref="D354:D355"/>
    <mergeCell ref="E354:E355"/>
    <mergeCell ref="F354:F355"/>
    <mergeCell ref="F352:F353"/>
    <mergeCell ref="G352:G353"/>
    <mergeCell ref="H352:H353"/>
    <mergeCell ref="I352:I353"/>
    <mergeCell ref="J352:J353"/>
    <mergeCell ref="K352:K353"/>
    <mergeCell ref="G350:G351"/>
    <mergeCell ref="H350:H351"/>
    <mergeCell ref="I350:I351"/>
    <mergeCell ref="J350:J351"/>
    <mergeCell ref="K350:K351"/>
    <mergeCell ref="A352:A353"/>
    <mergeCell ref="B352:B353"/>
    <mergeCell ref="C352:C353"/>
    <mergeCell ref="D352:D353"/>
    <mergeCell ref="E352:E353"/>
    <mergeCell ref="A350:A351"/>
    <mergeCell ref="B350:B351"/>
    <mergeCell ref="C350:C351"/>
    <mergeCell ref="D350:D351"/>
    <mergeCell ref="E350:E351"/>
    <mergeCell ref="F350:F351"/>
    <mergeCell ref="F348:F349"/>
    <mergeCell ref="G348:G349"/>
    <mergeCell ref="H348:H349"/>
    <mergeCell ref="I348:I349"/>
    <mergeCell ref="J348:J349"/>
    <mergeCell ref="K348:K349"/>
    <mergeCell ref="G346:G347"/>
    <mergeCell ref="H346:H347"/>
    <mergeCell ref="I346:I347"/>
    <mergeCell ref="J346:J347"/>
    <mergeCell ref="K346:K347"/>
    <mergeCell ref="A348:A349"/>
    <mergeCell ref="B348:B349"/>
    <mergeCell ref="C348:C349"/>
    <mergeCell ref="D348:D349"/>
    <mergeCell ref="E348:E349"/>
    <mergeCell ref="A346:A347"/>
    <mergeCell ref="B346:B347"/>
    <mergeCell ref="C346:C347"/>
    <mergeCell ref="D346:D347"/>
    <mergeCell ref="E346:E347"/>
    <mergeCell ref="F346:F347"/>
    <mergeCell ref="F344:F345"/>
    <mergeCell ref="G344:G345"/>
    <mergeCell ref="H344:H345"/>
    <mergeCell ref="I344:I345"/>
    <mergeCell ref="J344:J345"/>
    <mergeCell ref="K344:K345"/>
    <mergeCell ref="G342:G343"/>
    <mergeCell ref="H342:H343"/>
    <mergeCell ref="I342:I343"/>
    <mergeCell ref="J342:J343"/>
    <mergeCell ref="K342:K343"/>
    <mergeCell ref="A344:A345"/>
    <mergeCell ref="B344:B345"/>
    <mergeCell ref="C344:C345"/>
    <mergeCell ref="D344:D345"/>
    <mergeCell ref="E344:E345"/>
    <mergeCell ref="A342:A343"/>
    <mergeCell ref="B342:B343"/>
    <mergeCell ref="C342:C343"/>
    <mergeCell ref="D342:D343"/>
    <mergeCell ref="E342:E343"/>
    <mergeCell ref="F342:F343"/>
    <mergeCell ref="F340:F341"/>
    <mergeCell ref="G340:G341"/>
    <mergeCell ref="H340:H341"/>
    <mergeCell ref="I340:I341"/>
    <mergeCell ref="J340:J341"/>
    <mergeCell ref="K340:K341"/>
    <mergeCell ref="G338:G339"/>
    <mergeCell ref="H338:H339"/>
    <mergeCell ref="I338:I339"/>
    <mergeCell ref="J338:J339"/>
    <mergeCell ref="K338:K339"/>
    <mergeCell ref="A340:A341"/>
    <mergeCell ref="B340:B341"/>
    <mergeCell ref="C340:C341"/>
    <mergeCell ref="D340:D341"/>
    <mergeCell ref="E340:E341"/>
    <mergeCell ref="A338:A339"/>
    <mergeCell ref="B338:B339"/>
    <mergeCell ref="C338:C339"/>
    <mergeCell ref="D338:D339"/>
    <mergeCell ref="E338:E339"/>
    <mergeCell ref="F338:F339"/>
    <mergeCell ref="F336:F337"/>
    <mergeCell ref="G336:G337"/>
    <mergeCell ref="H336:H337"/>
    <mergeCell ref="I336:I337"/>
    <mergeCell ref="J336:J337"/>
    <mergeCell ref="K336:K337"/>
    <mergeCell ref="G334:G335"/>
    <mergeCell ref="H334:H335"/>
    <mergeCell ref="I334:I335"/>
    <mergeCell ref="J334:J335"/>
    <mergeCell ref="K334:K335"/>
    <mergeCell ref="A336:A337"/>
    <mergeCell ref="B336:B337"/>
    <mergeCell ref="C336:C337"/>
    <mergeCell ref="D336:D337"/>
    <mergeCell ref="E336:E337"/>
    <mergeCell ref="A334:A335"/>
    <mergeCell ref="B334:B335"/>
    <mergeCell ref="C334:C335"/>
    <mergeCell ref="D334:D335"/>
    <mergeCell ref="E334:E335"/>
    <mergeCell ref="F334:F335"/>
    <mergeCell ref="F332:F333"/>
    <mergeCell ref="G332:G333"/>
    <mergeCell ref="H332:H333"/>
    <mergeCell ref="I332:I333"/>
    <mergeCell ref="J332:J333"/>
    <mergeCell ref="K332:K333"/>
    <mergeCell ref="G330:G331"/>
    <mergeCell ref="H330:H331"/>
    <mergeCell ref="I330:I331"/>
    <mergeCell ref="J330:J331"/>
    <mergeCell ref="K330:K331"/>
    <mergeCell ref="A332:A333"/>
    <mergeCell ref="B332:B333"/>
    <mergeCell ref="C332:C333"/>
    <mergeCell ref="D332:D333"/>
    <mergeCell ref="E332:E333"/>
    <mergeCell ref="H328:H329"/>
    <mergeCell ref="I328:I329"/>
    <mergeCell ref="J328:J329"/>
    <mergeCell ref="K328:K329"/>
    <mergeCell ref="A330:A331"/>
    <mergeCell ref="B330:B331"/>
    <mergeCell ref="C330:C331"/>
    <mergeCell ref="D330:D331"/>
    <mergeCell ref="E330:E331"/>
    <mergeCell ref="F330:F331"/>
    <mergeCell ref="I326:I327"/>
    <mergeCell ref="J326:J327"/>
    <mergeCell ref="K326:K327"/>
    <mergeCell ref="A328:A329"/>
    <mergeCell ref="B328:B329"/>
    <mergeCell ref="C328:C329"/>
    <mergeCell ref="D328:D329"/>
    <mergeCell ref="E328:E329"/>
    <mergeCell ref="F328:F329"/>
    <mergeCell ref="G328:G329"/>
    <mergeCell ref="G317:G318"/>
    <mergeCell ref="H317:H318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A317:A318"/>
    <mergeCell ref="B317:B318"/>
    <mergeCell ref="C317:C318"/>
    <mergeCell ref="D317:D318"/>
    <mergeCell ref="E317:E318"/>
    <mergeCell ref="F317:F318"/>
    <mergeCell ref="F315:F316"/>
    <mergeCell ref="G315:G316"/>
    <mergeCell ref="H315:H316"/>
    <mergeCell ref="I315:I316"/>
    <mergeCell ref="J315:J316"/>
    <mergeCell ref="K315:K316"/>
    <mergeCell ref="G313:G314"/>
    <mergeCell ref="H313:H314"/>
    <mergeCell ref="I313:I314"/>
    <mergeCell ref="J313:J314"/>
    <mergeCell ref="K313:K314"/>
    <mergeCell ref="A315:A316"/>
    <mergeCell ref="B315:B316"/>
    <mergeCell ref="C315:C316"/>
    <mergeCell ref="D315:D316"/>
    <mergeCell ref="E315:E316"/>
    <mergeCell ref="A313:A314"/>
    <mergeCell ref="B313:B314"/>
    <mergeCell ref="C313:C314"/>
    <mergeCell ref="D313:D314"/>
    <mergeCell ref="E313:E314"/>
    <mergeCell ref="F313:F314"/>
    <mergeCell ref="F311:F312"/>
    <mergeCell ref="G311:G312"/>
    <mergeCell ref="H311:H312"/>
    <mergeCell ref="I311:I312"/>
    <mergeCell ref="J311:J312"/>
    <mergeCell ref="K311:K312"/>
    <mergeCell ref="G309:G310"/>
    <mergeCell ref="H309:H310"/>
    <mergeCell ref="I309:I310"/>
    <mergeCell ref="J309:J310"/>
    <mergeCell ref="K309:K310"/>
    <mergeCell ref="A311:A312"/>
    <mergeCell ref="B311:B312"/>
    <mergeCell ref="C311:C312"/>
    <mergeCell ref="D311:D312"/>
    <mergeCell ref="E311:E312"/>
    <mergeCell ref="A309:A310"/>
    <mergeCell ref="B309:B310"/>
    <mergeCell ref="C309:C310"/>
    <mergeCell ref="D309:D310"/>
    <mergeCell ref="E309:E310"/>
    <mergeCell ref="F309:F310"/>
    <mergeCell ref="F307:F308"/>
    <mergeCell ref="G307:G308"/>
    <mergeCell ref="H307:H308"/>
    <mergeCell ref="I307:I308"/>
    <mergeCell ref="J307:J308"/>
    <mergeCell ref="K307:K308"/>
    <mergeCell ref="G305:G306"/>
    <mergeCell ref="H305:H306"/>
    <mergeCell ref="I305:I306"/>
    <mergeCell ref="J305:J306"/>
    <mergeCell ref="K305:K306"/>
    <mergeCell ref="A307:A308"/>
    <mergeCell ref="B307:B308"/>
    <mergeCell ref="C307:C308"/>
    <mergeCell ref="D307:D308"/>
    <mergeCell ref="E307:E308"/>
    <mergeCell ref="A305:A306"/>
    <mergeCell ref="B305:B306"/>
    <mergeCell ref="C305:C306"/>
    <mergeCell ref="D305:D306"/>
    <mergeCell ref="E305:E306"/>
    <mergeCell ref="F305:F306"/>
    <mergeCell ref="F303:F304"/>
    <mergeCell ref="G303:G304"/>
    <mergeCell ref="H303:H304"/>
    <mergeCell ref="I303:I304"/>
    <mergeCell ref="J303:J304"/>
    <mergeCell ref="K303:K304"/>
    <mergeCell ref="G301:G302"/>
    <mergeCell ref="H301:H302"/>
    <mergeCell ref="I301:I302"/>
    <mergeCell ref="J301:J302"/>
    <mergeCell ref="K301:K302"/>
    <mergeCell ref="A303:A304"/>
    <mergeCell ref="B303:B304"/>
    <mergeCell ref="C303:C304"/>
    <mergeCell ref="D303:D304"/>
    <mergeCell ref="E303:E304"/>
    <mergeCell ref="A301:A302"/>
    <mergeCell ref="B301:B302"/>
    <mergeCell ref="C301:C302"/>
    <mergeCell ref="D301:D302"/>
    <mergeCell ref="E301:E302"/>
    <mergeCell ref="F301:F302"/>
    <mergeCell ref="F299:F300"/>
    <mergeCell ref="G299:G300"/>
    <mergeCell ref="H299:H300"/>
    <mergeCell ref="I299:I300"/>
    <mergeCell ref="J299:J300"/>
    <mergeCell ref="K299:K300"/>
    <mergeCell ref="G297:G298"/>
    <mergeCell ref="H297:H298"/>
    <mergeCell ref="I297:I298"/>
    <mergeCell ref="J297:J298"/>
    <mergeCell ref="K297:K298"/>
    <mergeCell ref="A299:A300"/>
    <mergeCell ref="B299:B300"/>
    <mergeCell ref="C299:C300"/>
    <mergeCell ref="D299:D300"/>
    <mergeCell ref="E299:E300"/>
    <mergeCell ref="A297:A298"/>
    <mergeCell ref="B297:B298"/>
    <mergeCell ref="C297:C298"/>
    <mergeCell ref="D297:D298"/>
    <mergeCell ref="E297:E298"/>
    <mergeCell ref="F297:F298"/>
    <mergeCell ref="F295:F296"/>
    <mergeCell ref="G295:G296"/>
    <mergeCell ref="H295:H296"/>
    <mergeCell ref="I295:I296"/>
    <mergeCell ref="J295:J296"/>
    <mergeCell ref="K295:K296"/>
    <mergeCell ref="G293:G294"/>
    <mergeCell ref="H293:H294"/>
    <mergeCell ref="I293:I294"/>
    <mergeCell ref="J293:J294"/>
    <mergeCell ref="K293:K294"/>
    <mergeCell ref="A295:A296"/>
    <mergeCell ref="B295:B296"/>
    <mergeCell ref="C295:C296"/>
    <mergeCell ref="D295:D296"/>
    <mergeCell ref="E295:E296"/>
    <mergeCell ref="A293:A294"/>
    <mergeCell ref="B293:B294"/>
    <mergeCell ref="C293:C294"/>
    <mergeCell ref="D293:D294"/>
    <mergeCell ref="E293:E294"/>
    <mergeCell ref="F293:F294"/>
    <mergeCell ref="F291:F292"/>
    <mergeCell ref="G291:G292"/>
    <mergeCell ref="H291:H292"/>
    <mergeCell ref="I291:I292"/>
    <mergeCell ref="J291:J292"/>
    <mergeCell ref="K291:K292"/>
    <mergeCell ref="G289:G290"/>
    <mergeCell ref="H289:H290"/>
    <mergeCell ref="I289:I290"/>
    <mergeCell ref="J289:J290"/>
    <mergeCell ref="K289:K290"/>
    <mergeCell ref="A291:A292"/>
    <mergeCell ref="B291:B292"/>
    <mergeCell ref="C291:C292"/>
    <mergeCell ref="D291:D292"/>
    <mergeCell ref="E291:E292"/>
    <mergeCell ref="A289:A290"/>
    <mergeCell ref="B289:B290"/>
    <mergeCell ref="C289:C290"/>
    <mergeCell ref="D289:D290"/>
    <mergeCell ref="E289:E290"/>
    <mergeCell ref="F289:F290"/>
    <mergeCell ref="F287:F288"/>
    <mergeCell ref="G287:G288"/>
    <mergeCell ref="H287:H288"/>
    <mergeCell ref="I287:I288"/>
    <mergeCell ref="J287:J288"/>
    <mergeCell ref="K287:K288"/>
    <mergeCell ref="G285:G286"/>
    <mergeCell ref="H285:H286"/>
    <mergeCell ref="I285:I286"/>
    <mergeCell ref="J285:J286"/>
    <mergeCell ref="K285:K286"/>
    <mergeCell ref="A287:A288"/>
    <mergeCell ref="B287:B288"/>
    <mergeCell ref="C287:C288"/>
    <mergeCell ref="D287:D288"/>
    <mergeCell ref="E287:E288"/>
    <mergeCell ref="A285:A286"/>
    <mergeCell ref="B285:B286"/>
    <mergeCell ref="C285:C286"/>
    <mergeCell ref="D285:D286"/>
    <mergeCell ref="E285:E286"/>
    <mergeCell ref="F285:F286"/>
    <mergeCell ref="F283:F284"/>
    <mergeCell ref="G283:G284"/>
    <mergeCell ref="H283:H284"/>
    <mergeCell ref="I283:I284"/>
    <mergeCell ref="J283:J284"/>
    <mergeCell ref="K283:K284"/>
    <mergeCell ref="G281:G282"/>
    <mergeCell ref="H281:H282"/>
    <mergeCell ref="I281:I282"/>
    <mergeCell ref="J281:J282"/>
    <mergeCell ref="K281:K282"/>
    <mergeCell ref="A283:A284"/>
    <mergeCell ref="B283:B284"/>
    <mergeCell ref="C283:C284"/>
    <mergeCell ref="D283:D284"/>
    <mergeCell ref="E283:E284"/>
    <mergeCell ref="A281:A282"/>
    <mergeCell ref="B281:B282"/>
    <mergeCell ref="C281:C282"/>
    <mergeCell ref="D281:D282"/>
    <mergeCell ref="E281:E282"/>
    <mergeCell ref="F281:F282"/>
    <mergeCell ref="F279:F280"/>
    <mergeCell ref="G279:G280"/>
    <mergeCell ref="H279:H280"/>
    <mergeCell ref="I279:I280"/>
    <mergeCell ref="J279:J280"/>
    <mergeCell ref="K279:K280"/>
    <mergeCell ref="G277:G278"/>
    <mergeCell ref="H277:H278"/>
    <mergeCell ref="I277:I278"/>
    <mergeCell ref="J277:J278"/>
    <mergeCell ref="K277:K278"/>
    <mergeCell ref="A279:A280"/>
    <mergeCell ref="B279:B280"/>
    <mergeCell ref="C279:C280"/>
    <mergeCell ref="D279:D280"/>
    <mergeCell ref="E279:E280"/>
    <mergeCell ref="A277:A278"/>
    <mergeCell ref="B277:B278"/>
    <mergeCell ref="C277:C278"/>
    <mergeCell ref="D277:D278"/>
    <mergeCell ref="E277:E278"/>
    <mergeCell ref="F277:F278"/>
    <mergeCell ref="F275:F276"/>
    <mergeCell ref="G275:G276"/>
    <mergeCell ref="H275:H276"/>
    <mergeCell ref="I275:I276"/>
    <mergeCell ref="J275:J276"/>
    <mergeCell ref="K275:K276"/>
    <mergeCell ref="G273:G274"/>
    <mergeCell ref="H273:H274"/>
    <mergeCell ref="I273:I274"/>
    <mergeCell ref="J273:J274"/>
    <mergeCell ref="K273:K274"/>
    <mergeCell ref="A275:A276"/>
    <mergeCell ref="B275:B276"/>
    <mergeCell ref="C275:C276"/>
    <mergeCell ref="D275:D276"/>
    <mergeCell ref="E275:E276"/>
    <mergeCell ref="A273:A274"/>
    <mergeCell ref="B273:B274"/>
    <mergeCell ref="C273:C274"/>
    <mergeCell ref="D273:D274"/>
    <mergeCell ref="E273:E274"/>
    <mergeCell ref="F273:F274"/>
    <mergeCell ref="F271:F272"/>
    <mergeCell ref="G271:G272"/>
    <mergeCell ref="H271:H272"/>
    <mergeCell ref="I271:I272"/>
    <mergeCell ref="J271:J272"/>
    <mergeCell ref="K271:K272"/>
    <mergeCell ref="G269:G270"/>
    <mergeCell ref="H269:H270"/>
    <mergeCell ref="I269:I270"/>
    <mergeCell ref="J269:J270"/>
    <mergeCell ref="K269:K270"/>
    <mergeCell ref="A271:A272"/>
    <mergeCell ref="B271:B272"/>
    <mergeCell ref="C271:C272"/>
    <mergeCell ref="D271:D272"/>
    <mergeCell ref="E271:E272"/>
    <mergeCell ref="A269:A270"/>
    <mergeCell ref="B269:B270"/>
    <mergeCell ref="C269:C270"/>
    <mergeCell ref="D269:D270"/>
    <mergeCell ref="E269:E270"/>
    <mergeCell ref="F269:F270"/>
    <mergeCell ref="F267:F268"/>
    <mergeCell ref="G267:G268"/>
    <mergeCell ref="H267:H268"/>
    <mergeCell ref="I267:I268"/>
    <mergeCell ref="J267:J268"/>
    <mergeCell ref="K267:K268"/>
    <mergeCell ref="A267:A268"/>
    <mergeCell ref="B267:B268"/>
    <mergeCell ref="C267:C268"/>
    <mergeCell ref="D267:D268"/>
    <mergeCell ref="E267:E268"/>
    <mergeCell ref="F265:F266"/>
    <mergeCell ref="G265:G266"/>
    <mergeCell ref="H265:H266"/>
    <mergeCell ref="I265:I266"/>
    <mergeCell ref="J265:J266"/>
    <mergeCell ref="K265:K266"/>
    <mergeCell ref="G263:G264"/>
    <mergeCell ref="H263:H264"/>
    <mergeCell ref="I263:I264"/>
    <mergeCell ref="J263:J264"/>
    <mergeCell ref="K263:K264"/>
    <mergeCell ref="A265:A266"/>
    <mergeCell ref="B265:B266"/>
    <mergeCell ref="C265:C266"/>
    <mergeCell ref="D265:D266"/>
    <mergeCell ref="E265:E266"/>
    <mergeCell ref="A263:A264"/>
    <mergeCell ref="B263:B264"/>
    <mergeCell ref="C263:C264"/>
    <mergeCell ref="D263:D264"/>
    <mergeCell ref="E263:E264"/>
    <mergeCell ref="F263:F264"/>
    <mergeCell ref="F261:F262"/>
    <mergeCell ref="G261:G262"/>
    <mergeCell ref="H261:H262"/>
    <mergeCell ref="I261:I262"/>
    <mergeCell ref="J261:J262"/>
    <mergeCell ref="K261:K262"/>
    <mergeCell ref="G259:G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A259:A260"/>
    <mergeCell ref="B259:B260"/>
    <mergeCell ref="C259:C260"/>
    <mergeCell ref="D259:D260"/>
    <mergeCell ref="E259:E260"/>
    <mergeCell ref="F259:F260"/>
    <mergeCell ref="F257:F258"/>
    <mergeCell ref="G257:G258"/>
    <mergeCell ref="H257:H258"/>
    <mergeCell ref="I257:I258"/>
    <mergeCell ref="J257:J258"/>
    <mergeCell ref="K257:K258"/>
    <mergeCell ref="G255:G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A255:A256"/>
    <mergeCell ref="B255:B256"/>
    <mergeCell ref="C255:C256"/>
    <mergeCell ref="D255:D256"/>
    <mergeCell ref="E255:E256"/>
    <mergeCell ref="F255:F256"/>
    <mergeCell ref="F253:F254"/>
    <mergeCell ref="G253:G254"/>
    <mergeCell ref="H253:H254"/>
    <mergeCell ref="I253:I254"/>
    <mergeCell ref="J253:J254"/>
    <mergeCell ref="K253:K254"/>
    <mergeCell ref="G251:G252"/>
    <mergeCell ref="H251:H252"/>
    <mergeCell ref="I251:I252"/>
    <mergeCell ref="J251:J252"/>
    <mergeCell ref="K251:K252"/>
    <mergeCell ref="A253:A254"/>
    <mergeCell ref="B253:B254"/>
    <mergeCell ref="C253:C254"/>
    <mergeCell ref="D253:D254"/>
    <mergeCell ref="E253:E254"/>
    <mergeCell ref="A251:A252"/>
    <mergeCell ref="B251:B252"/>
    <mergeCell ref="C251:C252"/>
    <mergeCell ref="D251:D252"/>
    <mergeCell ref="E251:E252"/>
    <mergeCell ref="F251:F252"/>
    <mergeCell ref="F249:F250"/>
    <mergeCell ref="G249:G250"/>
    <mergeCell ref="H249:H250"/>
    <mergeCell ref="I249:I250"/>
    <mergeCell ref="J249:J250"/>
    <mergeCell ref="K249:K250"/>
    <mergeCell ref="G247:G248"/>
    <mergeCell ref="H247:H248"/>
    <mergeCell ref="I247:I248"/>
    <mergeCell ref="J247:J248"/>
    <mergeCell ref="K247:K248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F247:F248"/>
    <mergeCell ref="F245:F246"/>
    <mergeCell ref="G245:G246"/>
    <mergeCell ref="H245:H246"/>
    <mergeCell ref="I245:I246"/>
    <mergeCell ref="J245:J246"/>
    <mergeCell ref="K245:K246"/>
    <mergeCell ref="G243:G244"/>
    <mergeCell ref="H243:H244"/>
    <mergeCell ref="I243:I244"/>
    <mergeCell ref="J243:J244"/>
    <mergeCell ref="K243:K244"/>
    <mergeCell ref="A245:A246"/>
    <mergeCell ref="B245:B246"/>
    <mergeCell ref="C245:C246"/>
    <mergeCell ref="D245:D246"/>
    <mergeCell ref="E245:E246"/>
    <mergeCell ref="A243:A244"/>
    <mergeCell ref="B243:B244"/>
    <mergeCell ref="C243:C244"/>
    <mergeCell ref="D243:D244"/>
    <mergeCell ref="E243:E244"/>
    <mergeCell ref="F243:F244"/>
    <mergeCell ref="F241:F242"/>
    <mergeCell ref="G241:G242"/>
    <mergeCell ref="H241:H242"/>
    <mergeCell ref="I241:I242"/>
    <mergeCell ref="J241:J242"/>
    <mergeCell ref="K241:K242"/>
    <mergeCell ref="G239:G240"/>
    <mergeCell ref="H239:H240"/>
    <mergeCell ref="I239:I240"/>
    <mergeCell ref="J239:J240"/>
    <mergeCell ref="K239:K240"/>
    <mergeCell ref="A241:A242"/>
    <mergeCell ref="B241:B242"/>
    <mergeCell ref="C241:C242"/>
    <mergeCell ref="D241:D242"/>
    <mergeCell ref="E241:E242"/>
    <mergeCell ref="A239:A240"/>
    <mergeCell ref="B239:B240"/>
    <mergeCell ref="C239:C240"/>
    <mergeCell ref="D239:D240"/>
    <mergeCell ref="E239:E240"/>
    <mergeCell ref="F239:F240"/>
    <mergeCell ref="F237:F238"/>
    <mergeCell ref="G237:G238"/>
    <mergeCell ref="H237:H238"/>
    <mergeCell ref="I237:I238"/>
    <mergeCell ref="J237:J238"/>
    <mergeCell ref="K237:K238"/>
    <mergeCell ref="G235:G236"/>
    <mergeCell ref="H235:H236"/>
    <mergeCell ref="I235:I236"/>
    <mergeCell ref="J235:J236"/>
    <mergeCell ref="K235:K236"/>
    <mergeCell ref="A237:A238"/>
    <mergeCell ref="B237:B238"/>
    <mergeCell ref="C237:C238"/>
    <mergeCell ref="D237:D238"/>
    <mergeCell ref="E237:E238"/>
    <mergeCell ref="H233:H234"/>
    <mergeCell ref="I233:I234"/>
    <mergeCell ref="J233:J234"/>
    <mergeCell ref="K233:K234"/>
    <mergeCell ref="A235:A236"/>
    <mergeCell ref="B235:B236"/>
    <mergeCell ref="C235:C236"/>
    <mergeCell ref="D235:D236"/>
    <mergeCell ref="E235:E236"/>
    <mergeCell ref="F235:F236"/>
    <mergeCell ref="F228:F229"/>
    <mergeCell ref="G228:G229"/>
    <mergeCell ref="A233:A234"/>
    <mergeCell ref="B233:B234"/>
    <mergeCell ref="C233:C234"/>
    <mergeCell ref="D233:D234"/>
    <mergeCell ref="E233:E234"/>
    <mergeCell ref="F233:F234"/>
    <mergeCell ref="G233:G234"/>
    <mergeCell ref="G226:G227"/>
    <mergeCell ref="H226:H227"/>
    <mergeCell ref="I226:I227"/>
    <mergeCell ref="J226:J227"/>
    <mergeCell ref="K226:K227"/>
    <mergeCell ref="A228:A229"/>
    <mergeCell ref="B228:B229"/>
    <mergeCell ref="C228:C229"/>
    <mergeCell ref="D228:D229"/>
    <mergeCell ref="E228:E229"/>
    <mergeCell ref="A226:A227"/>
    <mergeCell ref="B226:B227"/>
    <mergeCell ref="C226:C227"/>
    <mergeCell ref="D226:D227"/>
    <mergeCell ref="E226:E227"/>
    <mergeCell ref="F226:F227"/>
    <mergeCell ref="F224:F225"/>
    <mergeCell ref="G224:G225"/>
    <mergeCell ref="H224:H225"/>
    <mergeCell ref="I224:I225"/>
    <mergeCell ref="J224:J225"/>
    <mergeCell ref="K224:K225"/>
    <mergeCell ref="G222:G223"/>
    <mergeCell ref="H222:H223"/>
    <mergeCell ref="I222:I223"/>
    <mergeCell ref="J222:J223"/>
    <mergeCell ref="K222:K223"/>
    <mergeCell ref="A224:A225"/>
    <mergeCell ref="B224:B225"/>
    <mergeCell ref="C224:C225"/>
    <mergeCell ref="D224:D225"/>
    <mergeCell ref="E224:E225"/>
    <mergeCell ref="A222:A223"/>
    <mergeCell ref="B222:B223"/>
    <mergeCell ref="C222:C223"/>
    <mergeCell ref="D222:D223"/>
    <mergeCell ref="E222:E223"/>
    <mergeCell ref="F222:F223"/>
    <mergeCell ref="F220:F221"/>
    <mergeCell ref="G220:G221"/>
    <mergeCell ref="H220:H221"/>
    <mergeCell ref="I220:I221"/>
    <mergeCell ref="J220:J221"/>
    <mergeCell ref="K220:K221"/>
    <mergeCell ref="G218:G219"/>
    <mergeCell ref="H218:H219"/>
    <mergeCell ref="I218:I219"/>
    <mergeCell ref="J218:J219"/>
    <mergeCell ref="K218:K219"/>
    <mergeCell ref="A220:A221"/>
    <mergeCell ref="B220:B221"/>
    <mergeCell ref="C220:C221"/>
    <mergeCell ref="D220:D221"/>
    <mergeCell ref="E220:E221"/>
    <mergeCell ref="A218:A219"/>
    <mergeCell ref="B218:B219"/>
    <mergeCell ref="C218:C219"/>
    <mergeCell ref="D218:D219"/>
    <mergeCell ref="E218:E219"/>
    <mergeCell ref="F218:F219"/>
    <mergeCell ref="F216:F217"/>
    <mergeCell ref="G216:G217"/>
    <mergeCell ref="H216:H217"/>
    <mergeCell ref="I216:I217"/>
    <mergeCell ref="J216:J217"/>
    <mergeCell ref="K216:K217"/>
    <mergeCell ref="G214:G215"/>
    <mergeCell ref="H214:H215"/>
    <mergeCell ref="I214:I215"/>
    <mergeCell ref="J214:J215"/>
    <mergeCell ref="K214:K215"/>
    <mergeCell ref="A216:A217"/>
    <mergeCell ref="B216:B217"/>
    <mergeCell ref="C216:C217"/>
    <mergeCell ref="D216:D217"/>
    <mergeCell ref="E216:E217"/>
    <mergeCell ref="A214:A215"/>
    <mergeCell ref="B214:B215"/>
    <mergeCell ref="C214:C215"/>
    <mergeCell ref="D214:D215"/>
    <mergeCell ref="E214:E215"/>
    <mergeCell ref="F214:F215"/>
    <mergeCell ref="F212:F213"/>
    <mergeCell ref="G212:G213"/>
    <mergeCell ref="H212:H213"/>
    <mergeCell ref="I212:I213"/>
    <mergeCell ref="J212:J213"/>
    <mergeCell ref="K212:K213"/>
    <mergeCell ref="A212:A213"/>
    <mergeCell ref="B212:B213"/>
    <mergeCell ref="C212:C213"/>
    <mergeCell ref="D212:D213"/>
    <mergeCell ref="E212:E213"/>
    <mergeCell ref="G210:G211"/>
    <mergeCell ref="H210:H211"/>
    <mergeCell ref="I210:I211"/>
    <mergeCell ref="J210:J211"/>
    <mergeCell ref="K210:K211"/>
    <mergeCell ref="A210:A211"/>
    <mergeCell ref="B210:B211"/>
    <mergeCell ref="C210:C211"/>
    <mergeCell ref="D210:D211"/>
    <mergeCell ref="E210:E211"/>
    <mergeCell ref="F210:F211"/>
    <mergeCell ref="F208:F209"/>
    <mergeCell ref="G208:G209"/>
    <mergeCell ref="H208:H209"/>
    <mergeCell ref="I208:I209"/>
    <mergeCell ref="J208:J209"/>
    <mergeCell ref="K208:K209"/>
    <mergeCell ref="G206:G207"/>
    <mergeCell ref="H206:H207"/>
    <mergeCell ref="I206:I207"/>
    <mergeCell ref="J206:J207"/>
    <mergeCell ref="K206:K207"/>
    <mergeCell ref="A208:A209"/>
    <mergeCell ref="B208:B209"/>
    <mergeCell ref="C208:C209"/>
    <mergeCell ref="D208:D209"/>
    <mergeCell ref="E208:E209"/>
    <mergeCell ref="A206:A207"/>
    <mergeCell ref="B206:B207"/>
    <mergeCell ref="C206:C207"/>
    <mergeCell ref="D206:D207"/>
    <mergeCell ref="E206:E207"/>
    <mergeCell ref="F206:F207"/>
    <mergeCell ref="F204:F205"/>
    <mergeCell ref="G204:G205"/>
    <mergeCell ref="H204:H205"/>
    <mergeCell ref="I204:I205"/>
    <mergeCell ref="J204:J205"/>
    <mergeCell ref="K204:K205"/>
    <mergeCell ref="G202:G203"/>
    <mergeCell ref="H202:H203"/>
    <mergeCell ref="I202:I203"/>
    <mergeCell ref="J202:J203"/>
    <mergeCell ref="K202:K203"/>
    <mergeCell ref="A204:A205"/>
    <mergeCell ref="B204:B205"/>
    <mergeCell ref="C204:C205"/>
    <mergeCell ref="D204:D205"/>
    <mergeCell ref="E204:E205"/>
    <mergeCell ref="A202:A203"/>
    <mergeCell ref="B202:B203"/>
    <mergeCell ref="C202:C203"/>
    <mergeCell ref="D202:D203"/>
    <mergeCell ref="E202:E203"/>
    <mergeCell ref="F202:F203"/>
    <mergeCell ref="F200:F201"/>
    <mergeCell ref="G200:G201"/>
    <mergeCell ref="H200:H201"/>
    <mergeCell ref="I200:I201"/>
    <mergeCell ref="J200:J201"/>
    <mergeCell ref="K200:K201"/>
    <mergeCell ref="G198:G199"/>
    <mergeCell ref="H198:H199"/>
    <mergeCell ref="I198:I199"/>
    <mergeCell ref="J198:J199"/>
    <mergeCell ref="K198:K199"/>
    <mergeCell ref="A200:A201"/>
    <mergeCell ref="B200:B201"/>
    <mergeCell ref="C200:C201"/>
    <mergeCell ref="D200:D201"/>
    <mergeCell ref="E200:E201"/>
    <mergeCell ref="A198:A199"/>
    <mergeCell ref="B198:B199"/>
    <mergeCell ref="C198:C199"/>
    <mergeCell ref="D198:D199"/>
    <mergeCell ref="E198:E199"/>
    <mergeCell ref="F198:F199"/>
    <mergeCell ref="F196:F197"/>
    <mergeCell ref="G196:G197"/>
    <mergeCell ref="H196:H197"/>
    <mergeCell ref="I196:I197"/>
    <mergeCell ref="J196:J197"/>
    <mergeCell ref="K196:K197"/>
    <mergeCell ref="G194:G195"/>
    <mergeCell ref="H194:H195"/>
    <mergeCell ref="I194:I195"/>
    <mergeCell ref="J194:J195"/>
    <mergeCell ref="K194:K195"/>
    <mergeCell ref="A196:A197"/>
    <mergeCell ref="B196:B197"/>
    <mergeCell ref="C196:C197"/>
    <mergeCell ref="D196:D197"/>
    <mergeCell ref="E196:E197"/>
    <mergeCell ref="A194:A195"/>
    <mergeCell ref="B194:B195"/>
    <mergeCell ref="C194:C195"/>
    <mergeCell ref="D194:D195"/>
    <mergeCell ref="E194:E195"/>
    <mergeCell ref="F194:F195"/>
    <mergeCell ref="F192:F193"/>
    <mergeCell ref="G192:G193"/>
    <mergeCell ref="H192:H193"/>
    <mergeCell ref="I192:I193"/>
    <mergeCell ref="J192:J193"/>
    <mergeCell ref="K192:K193"/>
    <mergeCell ref="G190:G191"/>
    <mergeCell ref="H190:H191"/>
    <mergeCell ref="I190:I191"/>
    <mergeCell ref="J190:J191"/>
    <mergeCell ref="K190:K191"/>
    <mergeCell ref="A192:A193"/>
    <mergeCell ref="B192:B193"/>
    <mergeCell ref="C192:C193"/>
    <mergeCell ref="D192:D193"/>
    <mergeCell ref="E192:E193"/>
    <mergeCell ref="A190:A191"/>
    <mergeCell ref="B190:B191"/>
    <mergeCell ref="C190:C191"/>
    <mergeCell ref="D190:D191"/>
    <mergeCell ref="E190:E191"/>
    <mergeCell ref="F190:F191"/>
    <mergeCell ref="F188:F189"/>
    <mergeCell ref="G188:G189"/>
    <mergeCell ref="H188:H189"/>
    <mergeCell ref="I188:I189"/>
    <mergeCell ref="J188:J189"/>
    <mergeCell ref="K188:K189"/>
    <mergeCell ref="G186:G187"/>
    <mergeCell ref="H186:H187"/>
    <mergeCell ref="I186:I187"/>
    <mergeCell ref="J186:J187"/>
    <mergeCell ref="K186:K187"/>
    <mergeCell ref="A188:A189"/>
    <mergeCell ref="B188:B189"/>
    <mergeCell ref="C188:C189"/>
    <mergeCell ref="D188:D189"/>
    <mergeCell ref="E188:E189"/>
    <mergeCell ref="A186:A187"/>
    <mergeCell ref="B186:B187"/>
    <mergeCell ref="C186:C187"/>
    <mergeCell ref="D186:D187"/>
    <mergeCell ref="E186:E187"/>
    <mergeCell ref="F186:F187"/>
    <mergeCell ref="F184:F185"/>
    <mergeCell ref="G184:G185"/>
    <mergeCell ref="H184:H185"/>
    <mergeCell ref="I184:I185"/>
    <mergeCell ref="J184:J185"/>
    <mergeCell ref="K184:K185"/>
    <mergeCell ref="G182:G183"/>
    <mergeCell ref="H182:H183"/>
    <mergeCell ref="I182:I183"/>
    <mergeCell ref="J182:J183"/>
    <mergeCell ref="K182:K183"/>
    <mergeCell ref="A184:A185"/>
    <mergeCell ref="B184:B185"/>
    <mergeCell ref="C184:C185"/>
    <mergeCell ref="D184:D185"/>
    <mergeCell ref="E184:E185"/>
    <mergeCell ref="A182:A183"/>
    <mergeCell ref="B182:B183"/>
    <mergeCell ref="C182:C183"/>
    <mergeCell ref="D182:D183"/>
    <mergeCell ref="E182:E183"/>
    <mergeCell ref="F182:F183"/>
    <mergeCell ref="F180:F181"/>
    <mergeCell ref="G180:G181"/>
    <mergeCell ref="H180:H181"/>
    <mergeCell ref="I180:I181"/>
    <mergeCell ref="J180:J181"/>
    <mergeCell ref="K180:K181"/>
    <mergeCell ref="G178:G179"/>
    <mergeCell ref="H178:H179"/>
    <mergeCell ref="I178:I179"/>
    <mergeCell ref="J178:J179"/>
    <mergeCell ref="K178:K179"/>
    <mergeCell ref="A180:A181"/>
    <mergeCell ref="B180:B181"/>
    <mergeCell ref="C180:C181"/>
    <mergeCell ref="D180:D181"/>
    <mergeCell ref="E180:E181"/>
    <mergeCell ref="A178:A179"/>
    <mergeCell ref="B178:B179"/>
    <mergeCell ref="C178:C179"/>
    <mergeCell ref="D178:D179"/>
    <mergeCell ref="E178:E179"/>
    <mergeCell ref="F178:F179"/>
    <mergeCell ref="F176:F177"/>
    <mergeCell ref="G176:G177"/>
    <mergeCell ref="H176:H177"/>
    <mergeCell ref="I176:I177"/>
    <mergeCell ref="J176:J177"/>
    <mergeCell ref="K176:K177"/>
    <mergeCell ref="G174:G175"/>
    <mergeCell ref="H174:H175"/>
    <mergeCell ref="I174:I175"/>
    <mergeCell ref="J174:J175"/>
    <mergeCell ref="K174:K175"/>
    <mergeCell ref="A176:A177"/>
    <mergeCell ref="B176:B177"/>
    <mergeCell ref="C176:C177"/>
    <mergeCell ref="D176:D177"/>
    <mergeCell ref="E176:E177"/>
    <mergeCell ref="A174:A175"/>
    <mergeCell ref="B174:B175"/>
    <mergeCell ref="C174:C175"/>
    <mergeCell ref="D174:D175"/>
    <mergeCell ref="E174:E175"/>
    <mergeCell ref="F174:F175"/>
    <mergeCell ref="F172:F173"/>
    <mergeCell ref="G172:G173"/>
    <mergeCell ref="H172:H173"/>
    <mergeCell ref="I172:I173"/>
    <mergeCell ref="J172:J173"/>
    <mergeCell ref="K172:K173"/>
    <mergeCell ref="G170:G171"/>
    <mergeCell ref="H170:H171"/>
    <mergeCell ref="I170:I171"/>
    <mergeCell ref="J170:J171"/>
    <mergeCell ref="K170:K171"/>
    <mergeCell ref="A172:A173"/>
    <mergeCell ref="B172:B173"/>
    <mergeCell ref="C172:C173"/>
    <mergeCell ref="D172:D173"/>
    <mergeCell ref="E172:E173"/>
    <mergeCell ref="A170:A171"/>
    <mergeCell ref="B170:B171"/>
    <mergeCell ref="C170:C171"/>
    <mergeCell ref="D170:D171"/>
    <mergeCell ref="E170:E171"/>
    <mergeCell ref="F170:F171"/>
    <mergeCell ref="F168:F169"/>
    <mergeCell ref="G168:G169"/>
    <mergeCell ref="H168:H169"/>
    <mergeCell ref="I168:I169"/>
    <mergeCell ref="J168:J169"/>
    <mergeCell ref="K168:K169"/>
    <mergeCell ref="G166:G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66:A167"/>
    <mergeCell ref="B166:B167"/>
    <mergeCell ref="C166:C167"/>
    <mergeCell ref="D166:D167"/>
    <mergeCell ref="E166:E167"/>
    <mergeCell ref="F166:F167"/>
    <mergeCell ref="F164:F165"/>
    <mergeCell ref="G164:G165"/>
    <mergeCell ref="H164:H165"/>
    <mergeCell ref="I164:I165"/>
    <mergeCell ref="J164:J165"/>
    <mergeCell ref="K164:K165"/>
    <mergeCell ref="G162:G163"/>
    <mergeCell ref="H162:H163"/>
    <mergeCell ref="I162:I163"/>
    <mergeCell ref="J162:J163"/>
    <mergeCell ref="K162:K163"/>
    <mergeCell ref="A164:A165"/>
    <mergeCell ref="B164:B165"/>
    <mergeCell ref="C164:C165"/>
    <mergeCell ref="D164:D165"/>
    <mergeCell ref="E164:E165"/>
    <mergeCell ref="A162:A163"/>
    <mergeCell ref="B162:B163"/>
    <mergeCell ref="C162:C163"/>
    <mergeCell ref="D162:D163"/>
    <mergeCell ref="E162:E163"/>
    <mergeCell ref="F162:F163"/>
    <mergeCell ref="F160:F161"/>
    <mergeCell ref="G160:G161"/>
    <mergeCell ref="H160:H161"/>
    <mergeCell ref="I160:I161"/>
    <mergeCell ref="J160:J161"/>
    <mergeCell ref="K160:K161"/>
    <mergeCell ref="G158:G159"/>
    <mergeCell ref="H158:H159"/>
    <mergeCell ref="I158:I159"/>
    <mergeCell ref="J158:J159"/>
    <mergeCell ref="K158:K159"/>
    <mergeCell ref="A160:A161"/>
    <mergeCell ref="B160:B161"/>
    <mergeCell ref="C160:C161"/>
    <mergeCell ref="D160:D161"/>
    <mergeCell ref="E160:E161"/>
    <mergeCell ref="A158:A159"/>
    <mergeCell ref="B158:B159"/>
    <mergeCell ref="C158:C159"/>
    <mergeCell ref="D158:D159"/>
    <mergeCell ref="E158:E159"/>
    <mergeCell ref="F158:F159"/>
    <mergeCell ref="F156:F157"/>
    <mergeCell ref="G156:G157"/>
    <mergeCell ref="H156:H157"/>
    <mergeCell ref="I156:I157"/>
    <mergeCell ref="J156:J157"/>
    <mergeCell ref="K156:K157"/>
    <mergeCell ref="G154:G155"/>
    <mergeCell ref="H154:H155"/>
    <mergeCell ref="I154:I155"/>
    <mergeCell ref="J154:J155"/>
    <mergeCell ref="K154:K155"/>
    <mergeCell ref="A156:A157"/>
    <mergeCell ref="B156:B157"/>
    <mergeCell ref="C156:C157"/>
    <mergeCell ref="D156:D157"/>
    <mergeCell ref="E156:E157"/>
    <mergeCell ref="A154:A155"/>
    <mergeCell ref="B154:B155"/>
    <mergeCell ref="C154:C155"/>
    <mergeCell ref="D154:D155"/>
    <mergeCell ref="E154:E155"/>
    <mergeCell ref="F154:F155"/>
    <mergeCell ref="F152:F153"/>
    <mergeCell ref="G152:G153"/>
    <mergeCell ref="H152:H153"/>
    <mergeCell ref="I152:I153"/>
    <mergeCell ref="J152:J153"/>
    <mergeCell ref="K152:K153"/>
    <mergeCell ref="G150:G151"/>
    <mergeCell ref="H150:H151"/>
    <mergeCell ref="I150:I151"/>
    <mergeCell ref="J150:J151"/>
    <mergeCell ref="K150:K151"/>
    <mergeCell ref="A152:A153"/>
    <mergeCell ref="B152:B153"/>
    <mergeCell ref="C152:C153"/>
    <mergeCell ref="D152:D153"/>
    <mergeCell ref="E152:E153"/>
    <mergeCell ref="A150:A151"/>
    <mergeCell ref="B150:B151"/>
    <mergeCell ref="C150:C151"/>
    <mergeCell ref="D150:D151"/>
    <mergeCell ref="E150:E151"/>
    <mergeCell ref="F150:F151"/>
    <mergeCell ref="F148:F149"/>
    <mergeCell ref="G148:G149"/>
    <mergeCell ref="H148:H149"/>
    <mergeCell ref="I148:I149"/>
    <mergeCell ref="J148:J149"/>
    <mergeCell ref="K148:K149"/>
    <mergeCell ref="G146:G147"/>
    <mergeCell ref="H146:H147"/>
    <mergeCell ref="I146:I147"/>
    <mergeCell ref="J146:J147"/>
    <mergeCell ref="K146:K147"/>
    <mergeCell ref="A148:A149"/>
    <mergeCell ref="B148:B149"/>
    <mergeCell ref="C148:C149"/>
    <mergeCell ref="D148:D149"/>
    <mergeCell ref="E148:E149"/>
    <mergeCell ref="A146:A147"/>
    <mergeCell ref="B146:B147"/>
    <mergeCell ref="C146:C147"/>
    <mergeCell ref="D146:D147"/>
    <mergeCell ref="E146:E147"/>
    <mergeCell ref="F146:F147"/>
    <mergeCell ref="F144:F145"/>
    <mergeCell ref="G144:G145"/>
    <mergeCell ref="H144:H145"/>
    <mergeCell ref="I144:I145"/>
    <mergeCell ref="J144:J145"/>
    <mergeCell ref="K144:K145"/>
    <mergeCell ref="G142:G143"/>
    <mergeCell ref="H142:H143"/>
    <mergeCell ref="I142:I143"/>
    <mergeCell ref="J142:J143"/>
    <mergeCell ref="K142:K143"/>
    <mergeCell ref="A144:A145"/>
    <mergeCell ref="B144:B145"/>
    <mergeCell ref="C144:C145"/>
    <mergeCell ref="D144:D145"/>
    <mergeCell ref="E144:E145"/>
    <mergeCell ref="A142:A143"/>
    <mergeCell ref="B142:B143"/>
    <mergeCell ref="C142:C143"/>
    <mergeCell ref="D142:D143"/>
    <mergeCell ref="E142:E143"/>
    <mergeCell ref="F142:F143"/>
    <mergeCell ref="F140:F141"/>
    <mergeCell ref="G140:G141"/>
    <mergeCell ref="H140:H141"/>
    <mergeCell ref="I140:I141"/>
    <mergeCell ref="J140:J141"/>
    <mergeCell ref="K140:K141"/>
    <mergeCell ref="G138:G139"/>
    <mergeCell ref="H138:H139"/>
    <mergeCell ref="I138:I139"/>
    <mergeCell ref="J138:J139"/>
    <mergeCell ref="K138:K139"/>
    <mergeCell ref="A140:A141"/>
    <mergeCell ref="B140:B141"/>
    <mergeCell ref="C140:C141"/>
    <mergeCell ref="D140:D141"/>
    <mergeCell ref="E140:E141"/>
    <mergeCell ref="A138:A139"/>
    <mergeCell ref="B138:B139"/>
    <mergeCell ref="C138:C139"/>
    <mergeCell ref="D138:D139"/>
    <mergeCell ref="E138:E139"/>
    <mergeCell ref="F138:F139"/>
    <mergeCell ref="F136:F137"/>
    <mergeCell ref="G136:G137"/>
    <mergeCell ref="H136:H137"/>
    <mergeCell ref="I136:I137"/>
    <mergeCell ref="J136:J137"/>
    <mergeCell ref="K136:K137"/>
    <mergeCell ref="G134:G135"/>
    <mergeCell ref="H134:H135"/>
    <mergeCell ref="I134:I135"/>
    <mergeCell ref="J134:J135"/>
    <mergeCell ref="K134:K135"/>
    <mergeCell ref="A136:A137"/>
    <mergeCell ref="B136:B137"/>
    <mergeCell ref="C136:C137"/>
    <mergeCell ref="D136:D137"/>
    <mergeCell ref="E136:E137"/>
    <mergeCell ref="A134:A135"/>
    <mergeCell ref="B134:B135"/>
    <mergeCell ref="C134:C135"/>
    <mergeCell ref="D134:D135"/>
    <mergeCell ref="E134:E135"/>
    <mergeCell ref="F134:F135"/>
    <mergeCell ref="F132:F133"/>
    <mergeCell ref="G132:G133"/>
    <mergeCell ref="H132:H133"/>
    <mergeCell ref="I132:I133"/>
    <mergeCell ref="J132:J133"/>
    <mergeCell ref="K132:K133"/>
    <mergeCell ref="G130:G131"/>
    <mergeCell ref="H130:H131"/>
    <mergeCell ref="I130:I131"/>
    <mergeCell ref="J130:J131"/>
    <mergeCell ref="K130:K131"/>
    <mergeCell ref="A132:A133"/>
    <mergeCell ref="B132:B133"/>
    <mergeCell ref="C132:C133"/>
    <mergeCell ref="D132:D133"/>
    <mergeCell ref="E132:E133"/>
    <mergeCell ref="A130:A131"/>
    <mergeCell ref="B130:B131"/>
    <mergeCell ref="C130:C131"/>
    <mergeCell ref="D130:D131"/>
    <mergeCell ref="E130:E131"/>
    <mergeCell ref="F130:F131"/>
    <mergeCell ref="F128:F129"/>
    <mergeCell ref="G128:G129"/>
    <mergeCell ref="H128:H129"/>
    <mergeCell ref="I128:I129"/>
    <mergeCell ref="J128:J129"/>
    <mergeCell ref="K128:K129"/>
    <mergeCell ref="G126:G127"/>
    <mergeCell ref="H126:H127"/>
    <mergeCell ref="I126:I127"/>
    <mergeCell ref="J126:J127"/>
    <mergeCell ref="K126:K127"/>
    <mergeCell ref="A128:A129"/>
    <mergeCell ref="B128:B129"/>
    <mergeCell ref="C128:C129"/>
    <mergeCell ref="D128:D129"/>
    <mergeCell ref="E128:E129"/>
    <mergeCell ref="A126:A127"/>
    <mergeCell ref="B126:B127"/>
    <mergeCell ref="C126:C127"/>
    <mergeCell ref="D126:D127"/>
    <mergeCell ref="E126:E127"/>
    <mergeCell ref="F126:F127"/>
    <mergeCell ref="F124:F125"/>
    <mergeCell ref="G124:G125"/>
    <mergeCell ref="H124:H125"/>
    <mergeCell ref="I124:I125"/>
    <mergeCell ref="J124:J125"/>
    <mergeCell ref="K124:K125"/>
    <mergeCell ref="G122:G123"/>
    <mergeCell ref="H122:H123"/>
    <mergeCell ref="I122:I123"/>
    <mergeCell ref="J122:J123"/>
    <mergeCell ref="K122:K123"/>
    <mergeCell ref="A124:A125"/>
    <mergeCell ref="B124:B125"/>
    <mergeCell ref="C124:C125"/>
    <mergeCell ref="D124:D125"/>
    <mergeCell ref="E124:E125"/>
    <mergeCell ref="A122:A123"/>
    <mergeCell ref="B122:B123"/>
    <mergeCell ref="C122:C123"/>
    <mergeCell ref="D122:D123"/>
    <mergeCell ref="E122:E123"/>
    <mergeCell ref="F122:F123"/>
    <mergeCell ref="F120:F121"/>
    <mergeCell ref="G120:G121"/>
    <mergeCell ref="H120:H121"/>
    <mergeCell ref="I120:I121"/>
    <mergeCell ref="J120:J121"/>
    <mergeCell ref="K120:K121"/>
    <mergeCell ref="G118:G119"/>
    <mergeCell ref="H118:H119"/>
    <mergeCell ref="I118:I119"/>
    <mergeCell ref="J118:J119"/>
    <mergeCell ref="K118:K119"/>
    <mergeCell ref="A120:A121"/>
    <mergeCell ref="B120:B121"/>
    <mergeCell ref="C120:C121"/>
    <mergeCell ref="D120:D121"/>
    <mergeCell ref="E120:E121"/>
    <mergeCell ref="A118:A119"/>
    <mergeCell ref="B118:B119"/>
    <mergeCell ref="C118:C119"/>
    <mergeCell ref="D118:D119"/>
    <mergeCell ref="E118:E119"/>
    <mergeCell ref="F118:F119"/>
    <mergeCell ref="F116:F117"/>
    <mergeCell ref="G116:G117"/>
    <mergeCell ref="H116:H117"/>
    <mergeCell ref="I116:I117"/>
    <mergeCell ref="J116:J117"/>
    <mergeCell ref="K116:K117"/>
    <mergeCell ref="G114:G115"/>
    <mergeCell ref="H114:H115"/>
    <mergeCell ref="I114:I115"/>
    <mergeCell ref="J114:J115"/>
    <mergeCell ref="K114:K115"/>
    <mergeCell ref="A116:A117"/>
    <mergeCell ref="B116:B117"/>
    <mergeCell ref="C116:C117"/>
    <mergeCell ref="D116:D117"/>
    <mergeCell ref="E116:E117"/>
    <mergeCell ref="A114:A115"/>
    <mergeCell ref="B114:B115"/>
    <mergeCell ref="C114:C115"/>
    <mergeCell ref="D114:D115"/>
    <mergeCell ref="E114:E115"/>
    <mergeCell ref="F114:F115"/>
    <mergeCell ref="F112:F113"/>
    <mergeCell ref="G112:G113"/>
    <mergeCell ref="H112:H113"/>
    <mergeCell ref="I112:I113"/>
    <mergeCell ref="J112:J113"/>
    <mergeCell ref="K112:K113"/>
    <mergeCell ref="G110:G111"/>
    <mergeCell ref="H110:H111"/>
    <mergeCell ref="I110:I111"/>
    <mergeCell ref="J110:J111"/>
    <mergeCell ref="K110:K111"/>
    <mergeCell ref="A112:A113"/>
    <mergeCell ref="B112:B113"/>
    <mergeCell ref="C112:C113"/>
    <mergeCell ref="D112:D113"/>
    <mergeCell ref="E112:E113"/>
    <mergeCell ref="A110:A111"/>
    <mergeCell ref="B110:B111"/>
    <mergeCell ref="C110:C111"/>
    <mergeCell ref="D110:D111"/>
    <mergeCell ref="E110:E111"/>
    <mergeCell ref="F110:F111"/>
    <mergeCell ref="F108:F109"/>
    <mergeCell ref="G108:G109"/>
    <mergeCell ref="H108:H109"/>
    <mergeCell ref="I108:I109"/>
    <mergeCell ref="J108:J109"/>
    <mergeCell ref="K108:K109"/>
    <mergeCell ref="G106:G107"/>
    <mergeCell ref="H106:H107"/>
    <mergeCell ref="I106:I107"/>
    <mergeCell ref="J106:J107"/>
    <mergeCell ref="K106:K107"/>
    <mergeCell ref="A108:A109"/>
    <mergeCell ref="B108:B109"/>
    <mergeCell ref="C108:C109"/>
    <mergeCell ref="D108:D109"/>
    <mergeCell ref="E108:E109"/>
    <mergeCell ref="A106:A107"/>
    <mergeCell ref="B106:B107"/>
    <mergeCell ref="C106:C107"/>
    <mergeCell ref="D106:D107"/>
    <mergeCell ref="E106:E107"/>
    <mergeCell ref="F106:F107"/>
    <mergeCell ref="F104:F105"/>
    <mergeCell ref="G104:G105"/>
    <mergeCell ref="H104:H105"/>
    <mergeCell ref="I104:I105"/>
    <mergeCell ref="J104:J105"/>
    <mergeCell ref="K104:K105"/>
    <mergeCell ref="G102:G103"/>
    <mergeCell ref="H102:H103"/>
    <mergeCell ref="I102:I103"/>
    <mergeCell ref="J102:J103"/>
    <mergeCell ref="K102:K103"/>
    <mergeCell ref="A104:A105"/>
    <mergeCell ref="B104:B105"/>
    <mergeCell ref="C104:C105"/>
    <mergeCell ref="D104:D105"/>
    <mergeCell ref="E104:E105"/>
    <mergeCell ref="A102:A103"/>
    <mergeCell ref="B102:B103"/>
    <mergeCell ref="C102:C103"/>
    <mergeCell ref="D102:D103"/>
    <mergeCell ref="E102:E103"/>
    <mergeCell ref="F102:F103"/>
    <mergeCell ref="F100:F101"/>
    <mergeCell ref="G100:G101"/>
    <mergeCell ref="H100:H101"/>
    <mergeCell ref="I100:I101"/>
    <mergeCell ref="J100:J101"/>
    <mergeCell ref="K100:K101"/>
    <mergeCell ref="G98:G99"/>
    <mergeCell ref="H98:H99"/>
    <mergeCell ref="I98:I99"/>
    <mergeCell ref="J98:J99"/>
    <mergeCell ref="K98:K99"/>
    <mergeCell ref="A100:A101"/>
    <mergeCell ref="B100:B101"/>
    <mergeCell ref="C100:C101"/>
    <mergeCell ref="D100:D101"/>
    <mergeCell ref="E100:E101"/>
    <mergeCell ref="A98:A99"/>
    <mergeCell ref="B98:B99"/>
    <mergeCell ref="C98:C99"/>
    <mergeCell ref="D98:D99"/>
    <mergeCell ref="E98:E99"/>
    <mergeCell ref="F98:F99"/>
    <mergeCell ref="F96:F97"/>
    <mergeCell ref="G96:G97"/>
    <mergeCell ref="H96:H97"/>
    <mergeCell ref="I96:I97"/>
    <mergeCell ref="J96:J97"/>
    <mergeCell ref="K96:K97"/>
    <mergeCell ref="G94:G95"/>
    <mergeCell ref="H94:H95"/>
    <mergeCell ref="I94:I95"/>
    <mergeCell ref="J94:J95"/>
    <mergeCell ref="K94:K95"/>
    <mergeCell ref="A96:A97"/>
    <mergeCell ref="B96:B97"/>
    <mergeCell ref="C96:C97"/>
    <mergeCell ref="D96:D97"/>
    <mergeCell ref="E96:E97"/>
    <mergeCell ref="A94:A95"/>
    <mergeCell ref="B94:B95"/>
    <mergeCell ref="C94:C95"/>
    <mergeCell ref="D94:D95"/>
    <mergeCell ref="E94:E95"/>
    <mergeCell ref="F94:F95"/>
    <mergeCell ref="F92:F93"/>
    <mergeCell ref="G92:G93"/>
    <mergeCell ref="H92:H93"/>
    <mergeCell ref="I92:I93"/>
    <mergeCell ref="J92:J93"/>
    <mergeCell ref="K92:K93"/>
    <mergeCell ref="G90:G91"/>
    <mergeCell ref="H90:H91"/>
    <mergeCell ref="I90:I91"/>
    <mergeCell ref="J90:J91"/>
    <mergeCell ref="K90:K91"/>
    <mergeCell ref="A92:A93"/>
    <mergeCell ref="B92:B93"/>
    <mergeCell ref="C92:C93"/>
    <mergeCell ref="D92:D93"/>
    <mergeCell ref="E92:E93"/>
    <mergeCell ref="A90:A91"/>
    <mergeCell ref="B90:B91"/>
    <mergeCell ref="C90:C91"/>
    <mergeCell ref="D90:D91"/>
    <mergeCell ref="E90:E91"/>
    <mergeCell ref="F90:F91"/>
    <mergeCell ref="F88:F89"/>
    <mergeCell ref="G88:G89"/>
    <mergeCell ref="H88:H89"/>
    <mergeCell ref="I88:I89"/>
    <mergeCell ref="J88:J89"/>
    <mergeCell ref="K88:K89"/>
    <mergeCell ref="G86:G87"/>
    <mergeCell ref="H86:H87"/>
    <mergeCell ref="I86:I87"/>
    <mergeCell ref="J86:J87"/>
    <mergeCell ref="K86:K87"/>
    <mergeCell ref="A88:A89"/>
    <mergeCell ref="B88:B89"/>
    <mergeCell ref="C88:C89"/>
    <mergeCell ref="D88:D89"/>
    <mergeCell ref="E88:E89"/>
    <mergeCell ref="A86:A87"/>
    <mergeCell ref="B86:B87"/>
    <mergeCell ref="C86:C87"/>
    <mergeCell ref="D86:D87"/>
    <mergeCell ref="E86:E87"/>
    <mergeCell ref="F86:F87"/>
    <mergeCell ref="F84:F85"/>
    <mergeCell ref="G84:G85"/>
    <mergeCell ref="H84:H85"/>
    <mergeCell ref="I84:I85"/>
    <mergeCell ref="J84:J85"/>
    <mergeCell ref="K84:K85"/>
    <mergeCell ref="G82:G83"/>
    <mergeCell ref="H82:H83"/>
    <mergeCell ref="I82:I83"/>
    <mergeCell ref="J82:J83"/>
    <mergeCell ref="K82:K83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F82:F83"/>
    <mergeCell ref="F80:F81"/>
    <mergeCell ref="G80:G81"/>
    <mergeCell ref="H80:H81"/>
    <mergeCell ref="I80:I81"/>
    <mergeCell ref="J80:J81"/>
    <mergeCell ref="K80:K81"/>
    <mergeCell ref="G78:G79"/>
    <mergeCell ref="H78:H79"/>
    <mergeCell ref="I78:I79"/>
    <mergeCell ref="J78:J79"/>
    <mergeCell ref="K78:K79"/>
    <mergeCell ref="A80:A81"/>
    <mergeCell ref="B80:B81"/>
    <mergeCell ref="C80:C81"/>
    <mergeCell ref="D80:D81"/>
    <mergeCell ref="E80:E81"/>
    <mergeCell ref="A78:A79"/>
    <mergeCell ref="B78:B79"/>
    <mergeCell ref="C78:C79"/>
    <mergeCell ref="D78:D79"/>
    <mergeCell ref="E78:E79"/>
    <mergeCell ref="F78:F79"/>
    <mergeCell ref="F76:F77"/>
    <mergeCell ref="G76:G77"/>
    <mergeCell ref="H76:H77"/>
    <mergeCell ref="I76:I77"/>
    <mergeCell ref="J76:J77"/>
    <mergeCell ref="K76:K77"/>
    <mergeCell ref="G74:G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F74:F75"/>
    <mergeCell ref="F72:F73"/>
    <mergeCell ref="G72:G73"/>
    <mergeCell ref="H72:H73"/>
    <mergeCell ref="I72:I73"/>
    <mergeCell ref="J72:J73"/>
    <mergeCell ref="K72:K73"/>
    <mergeCell ref="G70:G71"/>
    <mergeCell ref="H70:H71"/>
    <mergeCell ref="I70:I71"/>
    <mergeCell ref="J70:J71"/>
    <mergeCell ref="K70:K71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F70:F71"/>
    <mergeCell ref="G67:G68"/>
    <mergeCell ref="H67:H68"/>
    <mergeCell ref="I67:I68"/>
    <mergeCell ref="J67:J68"/>
    <mergeCell ref="K67:K68"/>
    <mergeCell ref="A67:A68"/>
    <mergeCell ref="B67:B68"/>
    <mergeCell ref="C67:C68"/>
    <mergeCell ref="D67:D68"/>
    <mergeCell ref="E67:E68"/>
    <mergeCell ref="F67:F68"/>
    <mergeCell ref="F65:F66"/>
    <mergeCell ref="G65:G66"/>
    <mergeCell ref="H65:H66"/>
    <mergeCell ref="I65:I66"/>
    <mergeCell ref="J65:J66"/>
    <mergeCell ref="K65:K66"/>
    <mergeCell ref="G63:G64"/>
    <mergeCell ref="H63:H64"/>
    <mergeCell ref="I63:I64"/>
    <mergeCell ref="J63:J64"/>
    <mergeCell ref="K63:K64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F63:F64"/>
    <mergeCell ref="F61:F62"/>
    <mergeCell ref="G61:G62"/>
    <mergeCell ref="H61:H62"/>
    <mergeCell ref="I61:I62"/>
    <mergeCell ref="J61:J62"/>
    <mergeCell ref="K61:K62"/>
    <mergeCell ref="G59:G60"/>
    <mergeCell ref="H59:H60"/>
    <mergeCell ref="I59:I60"/>
    <mergeCell ref="J59:J60"/>
    <mergeCell ref="K59:K60"/>
    <mergeCell ref="A61:A62"/>
    <mergeCell ref="B61:B62"/>
    <mergeCell ref="C61:C62"/>
    <mergeCell ref="D61:D62"/>
    <mergeCell ref="E61:E62"/>
    <mergeCell ref="H57:H58"/>
    <mergeCell ref="I57:I58"/>
    <mergeCell ref="J57:J58"/>
    <mergeCell ref="K57:K58"/>
    <mergeCell ref="A59:A60"/>
    <mergeCell ref="B59:B60"/>
    <mergeCell ref="C59:C60"/>
    <mergeCell ref="D59:D60"/>
    <mergeCell ref="E59:E60"/>
    <mergeCell ref="F59:F60"/>
    <mergeCell ref="G52:G53"/>
    <mergeCell ref="H52:H53"/>
    <mergeCell ref="I52:I53"/>
    <mergeCell ref="A57:A58"/>
    <mergeCell ref="B57:B58"/>
    <mergeCell ref="C57:C58"/>
    <mergeCell ref="D57:D58"/>
    <mergeCell ref="E57:E58"/>
    <mergeCell ref="F57:F58"/>
    <mergeCell ref="G57:G58"/>
    <mergeCell ref="A52:A53"/>
    <mergeCell ref="B52:B53"/>
    <mergeCell ref="C52:C53"/>
    <mergeCell ref="D52:D53"/>
    <mergeCell ref="E52:E53"/>
    <mergeCell ref="F52:F53"/>
    <mergeCell ref="F50:F51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F48:F49"/>
    <mergeCell ref="F46:F47"/>
    <mergeCell ref="G46:G47"/>
    <mergeCell ref="H46:H47"/>
    <mergeCell ref="I46:I47"/>
    <mergeCell ref="J46:J47"/>
    <mergeCell ref="K46:K47"/>
    <mergeCell ref="G44:G45"/>
    <mergeCell ref="H44:H45"/>
    <mergeCell ref="I44:I45"/>
    <mergeCell ref="J44:J45"/>
    <mergeCell ref="K44:K45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F44:F45"/>
    <mergeCell ref="F42:F43"/>
    <mergeCell ref="G42:G43"/>
    <mergeCell ref="H42:H43"/>
    <mergeCell ref="I42:I43"/>
    <mergeCell ref="J42:J43"/>
    <mergeCell ref="K42:K43"/>
    <mergeCell ref="G40:G41"/>
    <mergeCell ref="H40:H41"/>
    <mergeCell ref="I40:I41"/>
    <mergeCell ref="J40:J41"/>
    <mergeCell ref="K40:K41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0:F41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6:F37"/>
    <mergeCell ref="F34:F35"/>
    <mergeCell ref="G34:G35"/>
    <mergeCell ref="H34:H35"/>
    <mergeCell ref="I34:I35"/>
    <mergeCell ref="J34:J35"/>
    <mergeCell ref="K34:K35"/>
    <mergeCell ref="G32:G33"/>
    <mergeCell ref="H32:H33"/>
    <mergeCell ref="I32:I33"/>
    <mergeCell ref="J32:J33"/>
    <mergeCell ref="K32:K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2:F33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28:F29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F24:F25"/>
    <mergeCell ref="F22:F23"/>
    <mergeCell ref="G22:G23"/>
    <mergeCell ref="H22:H23"/>
    <mergeCell ref="I22:I23"/>
    <mergeCell ref="J22:J23"/>
    <mergeCell ref="K22:K23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20:F21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J12:J13"/>
    <mergeCell ref="K12:K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2:F13"/>
    <mergeCell ref="F10:F11"/>
    <mergeCell ref="G10:G11"/>
    <mergeCell ref="H10:H11"/>
    <mergeCell ref="I10:I11"/>
    <mergeCell ref="J10:J11"/>
    <mergeCell ref="K10:K11"/>
    <mergeCell ref="G8:G9"/>
    <mergeCell ref="H8:H9"/>
    <mergeCell ref="I8:I9"/>
    <mergeCell ref="J8:J9"/>
    <mergeCell ref="K8:K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F8:F9"/>
    <mergeCell ref="F6:F7"/>
    <mergeCell ref="G6:G7"/>
    <mergeCell ref="H6:H7"/>
    <mergeCell ref="I6:I7"/>
    <mergeCell ref="J6:J7"/>
    <mergeCell ref="K6:K7"/>
    <mergeCell ref="G4:G5"/>
    <mergeCell ref="H4:H5"/>
    <mergeCell ref="I4:I5"/>
    <mergeCell ref="J4:J5"/>
    <mergeCell ref="K4:K5"/>
    <mergeCell ref="A6:A7"/>
    <mergeCell ref="B6:B7"/>
    <mergeCell ref="C6:C7"/>
    <mergeCell ref="D6:D7"/>
    <mergeCell ref="E6:E7"/>
    <mergeCell ref="A4:A5"/>
    <mergeCell ref="B4:B5"/>
    <mergeCell ref="C4:C5"/>
    <mergeCell ref="D4:D5"/>
    <mergeCell ref="E4:E5"/>
    <mergeCell ref="F4:F5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0" r:id="rId9" display="javascript:void(0);"/>
    <hyperlink ref="C22" r:id="rId10" display="javascript:void(0);"/>
    <hyperlink ref="C24" r:id="rId11" display="javascript:void(0);"/>
    <hyperlink ref="C26" r:id="rId12" display="javascript:void(0);"/>
    <hyperlink ref="C28" r:id="rId13" display="javascript:void(0);"/>
    <hyperlink ref="C30" r:id="rId14" display="javascript:void(0);"/>
    <hyperlink ref="C32" r:id="rId15" display="javascript:void(0);"/>
    <hyperlink ref="C34" r:id="rId16" display="javascript:void(0);"/>
    <hyperlink ref="C36" r:id="rId17" display="javascript:void(0);"/>
    <hyperlink ref="C38" r:id="rId18" display="javascript:void(0);"/>
    <hyperlink ref="C40" r:id="rId19" display="javascript:void(0);"/>
    <hyperlink ref="C42" r:id="rId20" display="javascript:void(0);"/>
    <hyperlink ref="C44" r:id="rId21" display="javascript:void(0);"/>
    <hyperlink ref="C46" r:id="rId22" display="javascript:void(0);"/>
    <hyperlink ref="C48" r:id="rId23" display="javascript:void(0);"/>
    <hyperlink ref="C50" r:id="rId24" display="javascript:void(0);"/>
    <hyperlink ref="C52" r:id="rId25" display="javascript:void(0);"/>
    <hyperlink ref="C57" r:id="rId26" display="javascript:void(0);"/>
    <hyperlink ref="C59" r:id="rId27" display="javascript:void(0);"/>
    <hyperlink ref="C61" r:id="rId28" display="javascript:void(0);"/>
    <hyperlink ref="C63" r:id="rId29" display="javascript:void(0);"/>
    <hyperlink ref="C65" r:id="rId30" display="javascript:void(0);"/>
    <hyperlink ref="C67" r:id="rId31" display="javascript:void(0);"/>
    <hyperlink ref="C70" r:id="rId32" display="javascript:void(0);"/>
    <hyperlink ref="C72" r:id="rId33" display="javascript:void(0);"/>
    <hyperlink ref="C74" r:id="rId34" display="javascript:void(0);"/>
    <hyperlink ref="C76" r:id="rId35" display="javascript:void(0);"/>
    <hyperlink ref="C78" r:id="rId36" display="javascript:void(0);"/>
    <hyperlink ref="C80" r:id="rId37" display="javascript:void(0);"/>
    <hyperlink ref="C82" r:id="rId38" display="javascript:void(0);"/>
    <hyperlink ref="C84" r:id="rId39" display="javascript:void(0);"/>
    <hyperlink ref="C86" r:id="rId40" display="javascript:void(0);"/>
    <hyperlink ref="C88" r:id="rId41" display="javascript:void(0);"/>
    <hyperlink ref="C90" r:id="rId42" display="javascript:void(0);"/>
    <hyperlink ref="C92" r:id="rId43" display="javascript:void(0);"/>
    <hyperlink ref="C94" r:id="rId44" display="javascript:void(0);"/>
    <hyperlink ref="C96" r:id="rId45" display="javascript:void(0);"/>
    <hyperlink ref="C98" r:id="rId46" display="javascript:void(0);"/>
    <hyperlink ref="C100" r:id="rId47" display="javascript:void(0);"/>
    <hyperlink ref="C102" r:id="rId48" display="javascript:void(0);"/>
    <hyperlink ref="C104" r:id="rId49" display="javascript:void(0);"/>
    <hyperlink ref="C106" r:id="rId50" display="javascript:void(0);"/>
    <hyperlink ref="C108" r:id="rId51" display="javascript:void(0);"/>
    <hyperlink ref="C110" r:id="rId52" display="javascript:void(0);"/>
    <hyperlink ref="C112" r:id="rId53" display="javascript:void(0);"/>
    <hyperlink ref="C114" r:id="rId54" display="javascript:void(0);"/>
    <hyperlink ref="C116" r:id="rId55" display="javascript:void(0);"/>
    <hyperlink ref="C118" r:id="rId56" display="javascript:void(0);"/>
    <hyperlink ref="C120" r:id="rId57" display="javascript:void(0);"/>
    <hyperlink ref="C122" r:id="rId58" display="javascript:void(0);"/>
    <hyperlink ref="C124" r:id="rId59" display="javascript:void(0);"/>
    <hyperlink ref="C126" r:id="rId60" display="javascript:void(0);"/>
    <hyperlink ref="C128" r:id="rId61" display="javascript:void(0);"/>
    <hyperlink ref="C130" r:id="rId62" display="javascript:void(0);"/>
    <hyperlink ref="C132" r:id="rId63" display="javascript:void(0);"/>
    <hyperlink ref="C134" r:id="rId64" display="javascript:void(0);"/>
    <hyperlink ref="C136" r:id="rId65" display="javascript:void(0);"/>
    <hyperlink ref="C138" r:id="rId66" display="javascript:void(0);"/>
    <hyperlink ref="C140" r:id="rId67" display="javascript:void(0);"/>
    <hyperlink ref="C142" r:id="rId68" display="javascript:void(0);"/>
    <hyperlink ref="C144" r:id="rId69" display="javascript:void(0);"/>
    <hyperlink ref="C146" r:id="rId70" display="javascript:void(0);"/>
    <hyperlink ref="C148" r:id="rId71" display="javascript:void(0);"/>
    <hyperlink ref="C150" r:id="rId72" display="javascript:void(0);"/>
    <hyperlink ref="C152" r:id="rId73" display="javascript:void(0);"/>
    <hyperlink ref="C154" r:id="rId74" display="javascript:void(0);"/>
    <hyperlink ref="C156" r:id="rId75" display="javascript:void(0);"/>
    <hyperlink ref="C158" r:id="rId76" display="javascript:void(0);"/>
    <hyperlink ref="C160" r:id="rId77" display="javascript:void(0);"/>
    <hyperlink ref="C162" r:id="rId78" display="javascript:void(0);"/>
    <hyperlink ref="C164" r:id="rId79" display="javascript:void(0);"/>
    <hyperlink ref="C166" r:id="rId80" display="javascript:void(0);"/>
    <hyperlink ref="C168" r:id="rId81" display="javascript:void(0);"/>
    <hyperlink ref="C170" r:id="rId82" display="javascript:void(0);"/>
    <hyperlink ref="C172" r:id="rId83" display="javascript:void(0);"/>
    <hyperlink ref="C174" r:id="rId84" display="javascript:void(0);"/>
    <hyperlink ref="C176" r:id="rId85" display="javascript:void(0);"/>
    <hyperlink ref="C178" r:id="rId86" display="javascript:void(0);"/>
    <hyperlink ref="C180" r:id="rId87" display="javascript:void(0);"/>
    <hyperlink ref="C182" r:id="rId88" display="javascript:void(0);"/>
    <hyperlink ref="C184" r:id="rId89" display="javascript:void(0);"/>
    <hyperlink ref="C186" r:id="rId90" display="javascript:void(0);"/>
    <hyperlink ref="C188" r:id="rId91" display="javascript:void(0);"/>
    <hyperlink ref="C190" r:id="rId92" display="javascript:void(0);"/>
    <hyperlink ref="C192" r:id="rId93" display="javascript:void(0);"/>
    <hyperlink ref="C194" r:id="rId94" display="javascript:void(0);"/>
    <hyperlink ref="C196" r:id="rId95" display="javascript:void(0);"/>
    <hyperlink ref="C198" r:id="rId96" display="javascript:void(0);"/>
    <hyperlink ref="C200" r:id="rId97" display="javascript:void(0);"/>
    <hyperlink ref="C202" r:id="rId98" display="javascript:void(0);"/>
    <hyperlink ref="C204" r:id="rId99" display="javascript:void(0);"/>
    <hyperlink ref="C206" r:id="rId100" display="javascript:void(0);"/>
    <hyperlink ref="C208" r:id="rId101" display="javascript:void(0);"/>
    <hyperlink ref="C210" r:id="rId102" display="javascript:void(0);"/>
    <hyperlink ref="C212" r:id="rId103" display="javascript:void(0);"/>
    <hyperlink ref="C214" r:id="rId104" display="javascript:void(0);"/>
    <hyperlink ref="C216" r:id="rId105" display="javascript:void(0);"/>
    <hyperlink ref="C218" r:id="rId106" display="javascript:void(0);"/>
    <hyperlink ref="C220" r:id="rId107" display="javascript:void(0);"/>
    <hyperlink ref="C222" r:id="rId108" display="javascript:void(0);"/>
    <hyperlink ref="C224" r:id="rId109" display="javascript:void(0);"/>
    <hyperlink ref="C226" r:id="rId110" display="javascript:void(0);"/>
    <hyperlink ref="C228" r:id="rId111" display="javascript:void(0);"/>
    <hyperlink ref="C233" r:id="rId112" display="javascript:void(0);"/>
    <hyperlink ref="C235" r:id="rId113" display="javascript:void(0);"/>
    <hyperlink ref="C237" r:id="rId114" display="javascript:void(0);"/>
    <hyperlink ref="C239" r:id="rId115" display="javascript:void(0);"/>
    <hyperlink ref="C241" r:id="rId116" display="javascript:void(0);"/>
    <hyperlink ref="C243" r:id="rId117" display="javascript:void(0);"/>
    <hyperlink ref="C245" r:id="rId118" display="javascript:void(0);"/>
    <hyperlink ref="C247" r:id="rId119" display="javascript:void(0);"/>
    <hyperlink ref="C249" r:id="rId120" display="javascript:void(0);"/>
    <hyperlink ref="C251" r:id="rId121" display="javascript:void(0);"/>
    <hyperlink ref="C253" r:id="rId122" display="javascript:void(0);"/>
    <hyperlink ref="C255" r:id="rId123" display="javascript:void(0);"/>
    <hyperlink ref="C257" r:id="rId124" display="javascript:void(0);"/>
    <hyperlink ref="C259" r:id="rId125" display="javascript:void(0);"/>
    <hyperlink ref="C261" r:id="rId126" display="javascript:void(0);"/>
    <hyperlink ref="C263" r:id="rId127" display="javascript:void(0);"/>
    <hyperlink ref="C265" r:id="rId128" display="javascript:void(0);"/>
    <hyperlink ref="C267" r:id="rId129" display="javascript:void(0);"/>
    <hyperlink ref="C269" r:id="rId130" display="javascript:void(0);"/>
    <hyperlink ref="C271" r:id="rId131" display="javascript:void(0);"/>
    <hyperlink ref="C273" r:id="rId132" display="javascript:void(0);"/>
    <hyperlink ref="C275" r:id="rId133" display="javascript:void(0);"/>
    <hyperlink ref="C277" r:id="rId134" display="javascript:void(0);"/>
    <hyperlink ref="C279" r:id="rId135" display="javascript:void(0);"/>
    <hyperlink ref="C281" r:id="rId136" display="javascript:void(0);"/>
    <hyperlink ref="C283" r:id="rId137" display="javascript:void(0);"/>
    <hyperlink ref="C285" r:id="rId138" display="javascript:void(0);"/>
    <hyperlink ref="C287" r:id="rId139" display="javascript:void(0);"/>
    <hyperlink ref="C289" r:id="rId140" display="javascript:void(0);"/>
    <hyperlink ref="C291" r:id="rId141" display="javascript:void(0);"/>
    <hyperlink ref="C293" r:id="rId142" display="javascript:void(0);"/>
    <hyperlink ref="C295" r:id="rId143" display="javascript:void(0);"/>
    <hyperlink ref="C297" r:id="rId144" display="javascript:void(0);"/>
    <hyperlink ref="C299" r:id="rId145" display="javascript:void(0);"/>
    <hyperlink ref="C301" r:id="rId146" display="javascript:void(0);"/>
    <hyperlink ref="C303" r:id="rId147" display="javascript:void(0);"/>
    <hyperlink ref="C305" r:id="rId148" display="javascript:void(0);"/>
    <hyperlink ref="C307" r:id="rId149" display="javascript:void(0);"/>
    <hyperlink ref="C309" r:id="rId150" display="javascript:void(0);"/>
    <hyperlink ref="C311" r:id="rId151" display="javascript:void(0);"/>
    <hyperlink ref="C313" r:id="rId152" display="javascript:void(0);"/>
    <hyperlink ref="C315" r:id="rId153" display="javascript:void(0);"/>
    <hyperlink ref="C317" r:id="rId154" display="javascript:void(0);"/>
    <hyperlink ref="C326" r:id="rId155" display="javascript:void(0);"/>
    <hyperlink ref="C328" r:id="rId156" display="javascript:void(0);"/>
    <hyperlink ref="C330" r:id="rId157" display="javascript:void(0);"/>
    <hyperlink ref="C332" r:id="rId158" display="javascript:void(0);"/>
    <hyperlink ref="C334" r:id="rId159" display="javascript:void(0);"/>
    <hyperlink ref="C336" r:id="rId160" display="javascript:void(0);"/>
    <hyperlink ref="C338" r:id="rId161" display="javascript:void(0);"/>
    <hyperlink ref="C340" r:id="rId162" display="javascript:void(0);"/>
    <hyperlink ref="C342" r:id="rId163" display="javascript:void(0);"/>
    <hyperlink ref="C344" r:id="rId164" display="javascript:void(0);"/>
    <hyperlink ref="C346" r:id="rId165" display="javascript:void(0);"/>
    <hyperlink ref="C348" r:id="rId166" display="javascript:void(0);"/>
    <hyperlink ref="C350" r:id="rId167" display="javascript:void(0);"/>
    <hyperlink ref="C352" r:id="rId168" display="javascript:void(0);"/>
    <hyperlink ref="C354" r:id="rId169" display="javascript:void(0);"/>
    <hyperlink ref="C356" r:id="rId170" display="javascript:void(0);"/>
    <hyperlink ref="C358" r:id="rId171" display="javascript:void(0);"/>
    <hyperlink ref="C360" r:id="rId172" display="javascript:void(0);"/>
    <hyperlink ref="C362" r:id="rId173" display="javascript:void(0);"/>
    <hyperlink ref="C364" r:id="rId174" display="javascript:void(0);"/>
    <hyperlink ref="C366" r:id="rId175" display="javascript:void(0);"/>
    <hyperlink ref="C368" r:id="rId176" display="javascript:void(0);"/>
    <hyperlink ref="C370" r:id="rId177" display="javascript:void(0);"/>
    <hyperlink ref="C372" r:id="rId178" display="javascript:void(0);"/>
    <hyperlink ref="C374" r:id="rId179" display="javascript:void(0);"/>
    <hyperlink ref="C376" r:id="rId180" display="javascript:void(0);"/>
    <hyperlink ref="C378" r:id="rId181" display="javascript:void(0);"/>
    <hyperlink ref="C380" r:id="rId182" display="javascript:void(0);"/>
    <hyperlink ref="C382" r:id="rId183" display="javascript:void(0);"/>
    <hyperlink ref="C384" r:id="rId184" display="javascript:void(0);"/>
    <hyperlink ref="C386" r:id="rId185" display="javascript:void(0);"/>
    <hyperlink ref="C388" r:id="rId186" display="javascript:void(0);"/>
    <hyperlink ref="C390" r:id="rId187" display="javascript:void(0);"/>
    <hyperlink ref="C392" r:id="rId188" display="javascript:void(0);"/>
    <hyperlink ref="C394" r:id="rId189" display="javascript:void(0);"/>
    <hyperlink ref="C396" r:id="rId190" display="javascript:void(0);"/>
    <hyperlink ref="C398" r:id="rId191" display="javascript:void(0);"/>
    <hyperlink ref="C400" r:id="rId192" display="javascript:void(0);"/>
    <hyperlink ref="C402" r:id="rId193" display="javascript:void(0);"/>
    <hyperlink ref="C407" r:id="rId194" display="javascript:void(0);"/>
    <hyperlink ref="C409" r:id="rId195" display="javascript:void(0);"/>
    <hyperlink ref="C411" r:id="rId196" display="javascript:void(0);"/>
    <hyperlink ref="C413" r:id="rId197" display="javascript:void(0);"/>
    <hyperlink ref="C415" r:id="rId198" display="javascript:void(0);"/>
    <hyperlink ref="C417" r:id="rId199" display="javascript:void(0);"/>
    <hyperlink ref="C419" r:id="rId200" display="javascript:void(0);"/>
    <hyperlink ref="C421" r:id="rId201" display="javascript:void(0);"/>
    <hyperlink ref="C423" r:id="rId202" display="javascript:void(0);"/>
    <hyperlink ref="C425" r:id="rId203" display="javascript:void(0);"/>
    <hyperlink ref="C427" r:id="rId204" display="javascript:void(0);"/>
    <hyperlink ref="C429" r:id="rId205" display="javascript:void(0);"/>
    <hyperlink ref="C431" r:id="rId206" display="javascript:void(0);"/>
    <hyperlink ref="C433" r:id="rId207" display="javascript:void(0);"/>
    <hyperlink ref="C435" r:id="rId208" display="javascript:void(0);"/>
    <hyperlink ref="C437" r:id="rId209" display="javascript:void(0);"/>
    <hyperlink ref="C439" r:id="rId210" display="javascript:void(0);"/>
    <hyperlink ref="C441" r:id="rId211" display="javascript:void(0);"/>
    <hyperlink ref="C443" r:id="rId212" display="javascript:void(0);"/>
    <hyperlink ref="C445" r:id="rId213" display="javascript:void(0);"/>
    <hyperlink ref="C447" r:id="rId214" display="javascript:void(0);"/>
    <hyperlink ref="C449" r:id="rId215" display="javascript:void(0);"/>
    <hyperlink ref="C451" r:id="rId216" display="javascript:void(0);"/>
    <hyperlink ref="C459" r:id="rId217" display="javascript:void(0);"/>
    <hyperlink ref="C461" r:id="rId218" display="javascript:void(0);"/>
    <hyperlink ref="C463" r:id="rId219" display="javascript:void(0);"/>
    <hyperlink ref="C465" r:id="rId220" display="javascript:void(0);"/>
    <hyperlink ref="C467" r:id="rId221" display="javascript:void(0);"/>
    <hyperlink ref="C469" r:id="rId222" display="javascript:void(0);"/>
    <hyperlink ref="C471" r:id="rId223" display="javascript:void(0);"/>
    <hyperlink ref="C473" r:id="rId224" display="javascript:void(0);"/>
    <hyperlink ref="C475" r:id="rId225" display="javascript:void(0);"/>
    <hyperlink ref="C477" r:id="rId226" display="javascript:void(0);"/>
    <hyperlink ref="C479" r:id="rId227" display="javascript:void(0);"/>
    <hyperlink ref="C481" r:id="rId228" display="javascript:void(0);"/>
    <hyperlink ref="C483" r:id="rId229" display="javascript:void(0);"/>
    <hyperlink ref="C485" r:id="rId230" display="javascript:void(0);"/>
    <hyperlink ref="C487" r:id="rId231" display="javascript:void(0);"/>
    <hyperlink ref="C493" r:id="rId232" display="javascript:void(0);"/>
    <hyperlink ref="C495" r:id="rId233" display="javascript:void(0);"/>
    <hyperlink ref="C497" r:id="rId234" display="javascript:void(0);"/>
    <hyperlink ref="C499" r:id="rId235" display="javascript:void(0);"/>
    <hyperlink ref="C501" r:id="rId236" display="javascript:void(0);"/>
    <hyperlink ref="C503" r:id="rId237" display="javascript:void(0);"/>
    <hyperlink ref="C505" r:id="rId238" display="javascript:void(0);"/>
    <hyperlink ref="C507" r:id="rId239" display="javascript:void(0);"/>
    <hyperlink ref="C509" r:id="rId240" display="javascript:void(0);"/>
    <hyperlink ref="C511" r:id="rId241" display="javascript:void(0);"/>
    <hyperlink ref="C513" r:id="rId242" display="javascript:void(0);"/>
    <hyperlink ref="C515" r:id="rId243" display="javascript:void(0);"/>
    <hyperlink ref="C517" r:id="rId244" display="javascript:void(0);"/>
    <hyperlink ref="C519" r:id="rId245" display="javascript:void(0);"/>
    <hyperlink ref="C521" r:id="rId246" display="javascript:void(0);"/>
    <hyperlink ref="C523" r:id="rId247" display="javascript:void(0);"/>
    <hyperlink ref="C525" r:id="rId248" display="javascript:void(0);"/>
    <hyperlink ref="C527" r:id="rId249" display="javascript:void(0);"/>
    <hyperlink ref="C529" r:id="rId250" display="javascript:void(0);"/>
    <hyperlink ref="C531" r:id="rId251" display="javascript:void(0);"/>
    <hyperlink ref="C534" r:id="rId252" display="javascript:void(0);"/>
    <hyperlink ref="C537" r:id="rId253" display="javascript:void(0);"/>
    <hyperlink ref="C539" r:id="rId254" display="javascript:void(0);"/>
    <hyperlink ref="C541" r:id="rId255" display="javascript:void(0);"/>
    <hyperlink ref="C543" r:id="rId256" display="javascript:void(0);"/>
    <hyperlink ref="C545" r:id="rId257" display="javascript:void(0);"/>
    <hyperlink ref="C547" r:id="rId258" display="javascript:void(0);"/>
    <hyperlink ref="C549" r:id="rId259" display="javascript:void(0);"/>
    <hyperlink ref="C551" r:id="rId260" display="javascript:void(0);"/>
    <hyperlink ref="C553" r:id="rId261" display="javascript:void(0);"/>
    <hyperlink ref="C555" r:id="rId262" display="javascript:void(0);"/>
    <hyperlink ref="C557" r:id="rId263" display="javascript:void(0);"/>
    <hyperlink ref="C559" r:id="rId264" display="javascript:void(0);"/>
    <hyperlink ref="C561" r:id="rId265" display="javascript:void(0);"/>
    <hyperlink ref="C563" r:id="rId266" display="javascript:void(0);"/>
    <hyperlink ref="C569" r:id="rId267" display="javascript:void(0);"/>
    <hyperlink ref="C571" r:id="rId268" display="javascript:void(0);"/>
    <hyperlink ref="C573" r:id="rId269" display="javascript:void(0);"/>
    <hyperlink ref="C575" r:id="rId270" display="javascript:void(0);"/>
    <hyperlink ref="C577" r:id="rId271" display="javascript:void(0);"/>
    <hyperlink ref="C579" r:id="rId272" display="javascript:void(0);"/>
    <hyperlink ref="C581" r:id="rId273" display="javascript:void(0);"/>
    <hyperlink ref="C583" r:id="rId274" display="javascript:void(0);"/>
    <hyperlink ref="C585" r:id="rId275" display="javascript:void(0);"/>
    <hyperlink ref="C587" r:id="rId276" display="javascript:void(0);"/>
    <hyperlink ref="C589" r:id="rId277" display="javascript:void(0);"/>
    <hyperlink ref="C591" r:id="rId278" display="javascript:void(0);"/>
    <hyperlink ref="C593" r:id="rId279" display="javascript:void(0);"/>
    <hyperlink ref="C595" r:id="rId280" display="javascript:void(0);"/>
    <hyperlink ref="C597" r:id="rId281" display="javascript:void(0);"/>
    <hyperlink ref="C599" r:id="rId282" display="javascript:void(0);"/>
    <hyperlink ref="C601" r:id="rId283" display="javascript:void(0);"/>
    <hyperlink ref="C603" r:id="rId284" display="javascript:void(0);"/>
    <hyperlink ref="C605" r:id="rId285" display="javascript:void(0);"/>
    <hyperlink ref="C607" r:id="rId286" display="javascript:void(0);"/>
    <hyperlink ref="C609" r:id="rId287" display="javascript:void(0);"/>
    <hyperlink ref="C611" r:id="rId288" display="javascript:void(0);"/>
    <hyperlink ref="C613" r:id="rId289" display="javascript:void(0);"/>
    <hyperlink ref="C616" r:id="rId290" display="javascript:void(0);"/>
    <hyperlink ref="C618" r:id="rId291" display="javascript:void(0);"/>
    <hyperlink ref="C620" r:id="rId292" display="javascript:void(0);"/>
    <hyperlink ref="C622" r:id="rId293" display="javascript:void(0);"/>
    <hyperlink ref="C624" r:id="rId294" display="javascript:void(0);"/>
    <hyperlink ref="C626" r:id="rId295" display="javascript:void(0);"/>
    <hyperlink ref="C628" r:id="rId296" display="javascript:void(0);"/>
    <hyperlink ref="C630" r:id="rId297" display="javascript:void(0);"/>
    <hyperlink ref="C632" r:id="rId298" display="javascript:void(0);"/>
    <hyperlink ref="C634" r:id="rId299" display="javascript:void(0);"/>
    <hyperlink ref="C636" r:id="rId300" display="javascript:void(0);"/>
    <hyperlink ref="C638" r:id="rId301" display="javascript:void(0);"/>
    <hyperlink ref="C640" r:id="rId302" display="javascript:void(0);"/>
    <hyperlink ref="C642" r:id="rId303" display="javascript:void(0);"/>
    <hyperlink ref="C644" r:id="rId304" display="javascript:void(0);"/>
    <hyperlink ref="C646" r:id="rId305" display="javascript:void(0);"/>
    <hyperlink ref="C648" r:id="rId306" display="javascript:void(0);"/>
    <hyperlink ref="C650" r:id="rId307" display="javascript:void(0);"/>
    <hyperlink ref="C652" r:id="rId308" display="javascript:void(0);"/>
    <hyperlink ref="C654" r:id="rId309" display="javascript:void(0);"/>
    <hyperlink ref="C656" r:id="rId310" display="javascript:void(0);"/>
    <hyperlink ref="C658" r:id="rId311" display="javascript:void(0);"/>
    <hyperlink ref="C660" r:id="rId312" display="javascript:void(0);"/>
    <hyperlink ref="C662" r:id="rId313" display="javascript:void(0);"/>
    <hyperlink ref="C664" r:id="rId314" display="javascript:void(0);"/>
    <hyperlink ref="C666" r:id="rId315" display="javascript:void(0);"/>
    <hyperlink ref="C668" r:id="rId316" display="javascript:void(0);"/>
    <hyperlink ref="C670" r:id="rId317" display="javascript:void(0);"/>
    <hyperlink ref="C672" r:id="rId318" display="javascript:void(0);"/>
    <hyperlink ref="C674" r:id="rId319" display="javascript:void(0);"/>
    <hyperlink ref="C676" r:id="rId320" display="javascript:void(0);"/>
    <hyperlink ref="C678" r:id="rId321" display="javascript:void(0);"/>
    <hyperlink ref="C680" r:id="rId322" display="javascript:void(0);"/>
    <hyperlink ref="C682" r:id="rId323" display="javascript:void(0);"/>
    <hyperlink ref="C684" r:id="rId324" display="javascript:void(0);"/>
    <hyperlink ref="C686" r:id="rId325" display="javascript:void(0);"/>
    <hyperlink ref="C688" r:id="rId326" display="javascript:void(0);"/>
    <hyperlink ref="C690" r:id="rId327" display="javascript:void(0);"/>
    <hyperlink ref="C692" r:id="rId328" display="javascript:void(0);"/>
    <hyperlink ref="C694" r:id="rId329" display="javascript:void(0);"/>
    <hyperlink ref="C696" r:id="rId330" display="javascript:void(0);"/>
    <hyperlink ref="C698" r:id="rId331" display="javascript:void(0);"/>
    <hyperlink ref="C700" r:id="rId332" display="javascript:void(0);"/>
    <hyperlink ref="C702" r:id="rId333" display="javascript:void(0);"/>
    <hyperlink ref="C704" r:id="rId334" display="javascript:void(0);"/>
    <hyperlink ref="C706" r:id="rId335" display="javascript:void(0);"/>
    <hyperlink ref="C708" r:id="rId336" display="javascript:void(0);"/>
    <hyperlink ref="C710" r:id="rId337" display="javascript:void(0);"/>
    <hyperlink ref="C712" r:id="rId338" display="javascript:void(0);"/>
    <hyperlink ref="C717" r:id="rId339" display="javascript:void(0);"/>
    <hyperlink ref="C719" r:id="rId340" display="javascript:void(0);"/>
    <hyperlink ref="C721" r:id="rId341" display="javascript:void(0);"/>
    <hyperlink ref="C723" r:id="rId342" display="javascript:void(0);"/>
    <hyperlink ref="C725" r:id="rId343" display="javascript:void(0);"/>
    <hyperlink ref="C727" r:id="rId344" display="javascript:void(0);"/>
    <hyperlink ref="C729" r:id="rId345" display="javascript:void(0);"/>
    <hyperlink ref="C731" r:id="rId346" display="javascript:void(0);"/>
    <hyperlink ref="C733" r:id="rId347" display="javascript:void(0);"/>
    <hyperlink ref="C735" r:id="rId348" display="javascript:void(0);"/>
    <hyperlink ref="C737" r:id="rId349" display="javascript:void(0);"/>
    <hyperlink ref="C739" r:id="rId350" display="javascript:void(0);"/>
    <hyperlink ref="C741" r:id="rId351" display="javascript:void(0);"/>
    <hyperlink ref="C743" r:id="rId352" display="javascript:void(0);"/>
    <hyperlink ref="C745" r:id="rId353" display="javascript:void(0);"/>
    <hyperlink ref="C747" r:id="rId354" display="javascript:void(0);"/>
    <hyperlink ref="C749" r:id="rId355" display="javascript:void(0);"/>
    <hyperlink ref="C751" r:id="rId356" display="javascript:void(0);"/>
    <hyperlink ref="C753" r:id="rId357" display="javascript:void(0);"/>
    <hyperlink ref="C755" r:id="rId358" display="javascript:void(0);"/>
    <hyperlink ref="C757" r:id="rId359" display="javascript:void(0);"/>
    <hyperlink ref="C759" r:id="rId360" display="javascript:void(0);"/>
    <hyperlink ref="C761" r:id="rId361" display="javascript:void(0);"/>
    <hyperlink ref="C763" r:id="rId362" display="javascript:void(0);"/>
    <hyperlink ref="C765" r:id="rId363" display="javascript:void(0);"/>
    <hyperlink ref="C767" r:id="rId364" display="javascript:void(0);"/>
    <hyperlink ref="C769" r:id="rId365" display="javascript:void(0);"/>
    <hyperlink ref="C771" r:id="rId366" display="javascript:void(0);"/>
    <hyperlink ref="C773" r:id="rId367" display="javascript:void(0);"/>
    <hyperlink ref="C775" r:id="rId368" display="javascript:void(0);"/>
  </hyperlinks>
  <pageMargins left="0.7" right="0.7" top="0.75" bottom="0.75" header="0.3" footer="0.3"/>
  <drawing r:id="rId369"/>
  <legacyDrawing r:id="rId370"/>
  <controls>
    <mc:AlternateContent xmlns:mc="http://schemas.openxmlformats.org/markup-compatibility/2006">
      <mc:Choice Requires="x14">
        <control shapeId="1026" r:id="rId371" name="Control 2">
          <controlPr defaultSize="0" r:id="rId372">
            <anchor moveWithCells="1">
              <from>
                <xdr:col>0</xdr:col>
                <xdr:colOff>0</xdr:colOff>
                <xdr:row>454</xdr:row>
                <xdr:rowOff>0</xdr:rowOff>
              </from>
              <to>
                <xdr:col>0</xdr:col>
                <xdr:colOff>304800</xdr:colOff>
                <xdr:row>455</xdr:row>
                <xdr:rowOff>38100</xdr:rowOff>
              </to>
            </anchor>
          </controlPr>
        </control>
      </mc:Choice>
      <mc:Fallback>
        <control shapeId="1026" r:id="rId371" name="Control 2"/>
      </mc:Fallback>
    </mc:AlternateContent>
    <mc:AlternateContent xmlns:mc="http://schemas.openxmlformats.org/markup-compatibility/2006">
      <mc:Choice Requires="x14">
        <control shapeId="1025" r:id="rId373" name="Control 1">
          <controlPr defaultSize="0" r:id="rId372">
            <anchor moveWithCells="1">
              <from>
                <xdr:col>0</xdr:col>
                <xdr:colOff>0</xdr:colOff>
                <xdr:row>321</xdr:row>
                <xdr:rowOff>0</xdr:rowOff>
              </from>
              <to>
                <xdr:col>0</xdr:col>
                <xdr:colOff>304800</xdr:colOff>
                <xdr:row>322</xdr:row>
                <xdr:rowOff>38100</xdr:rowOff>
              </to>
            </anchor>
          </controlPr>
        </control>
      </mc:Choice>
      <mc:Fallback>
        <control shapeId="1025" r:id="rId37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2016-04-12T22:17:28Z</dcterms:created>
  <dcterms:modified xsi:type="dcterms:W3CDTF">2016-04-12T23:09:44Z</dcterms:modified>
</cp:coreProperties>
</file>