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5" yWindow="-270" windowWidth="17955" windowHeight="115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990" i="1" l="1"/>
  <c r="L988" i="1"/>
  <c r="M986" i="1"/>
  <c r="L986" i="1"/>
  <c r="L981" i="1"/>
  <c r="M981" i="1"/>
  <c r="N981" i="1"/>
  <c r="K981" i="1"/>
  <c r="H984" i="1"/>
  <c r="G965" i="1" l="1"/>
  <c r="G976" i="1"/>
  <c r="G905" i="1"/>
  <c r="G823" i="1"/>
  <c r="G830" i="1"/>
  <c r="G838" i="1"/>
  <c r="G749" i="1"/>
  <c r="G759" i="1"/>
  <c r="G721" i="1"/>
  <c r="G729" i="1"/>
  <c r="G659" i="1"/>
  <c r="G578" i="1"/>
  <c r="G618" i="1"/>
  <c r="G643" i="1"/>
  <c r="G530" i="1"/>
  <c r="G493" i="1"/>
  <c r="G499" i="1"/>
  <c r="G511" i="1"/>
  <c r="G326" i="1"/>
  <c r="G332" i="1"/>
  <c r="G340" i="1"/>
  <c r="G374" i="1"/>
  <c r="G444" i="1"/>
  <c r="G456" i="1"/>
  <c r="G106" i="1"/>
  <c r="G126" i="1"/>
  <c r="G128" i="1"/>
  <c r="G136" i="1"/>
  <c r="G138" i="1"/>
  <c r="G140" i="1"/>
  <c r="G142" i="1"/>
  <c r="G144" i="1"/>
  <c r="G146" i="1"/>
  <c r="G160" i="1"/>
  <c r="G183" i="1"/>
  <c r="G204" i="1"/>
  <c r="G219" i="1"/>
  <c r="G238" i="1"/>
  <c r="G240" i="1"/>
  <c r="G242" i="1"/>
  <c r="G17" i="1"/>
  <c r="G28" i="1"/>
  <c r="G38" i="1"/>
  <c r="G40" i="1"/>
  <c r="G42" i="1"/>
</calcChain>
</file>

<file path=xl/sharedStrings.xml><?xml version="1.0" encoding="utf-8"?>
<sst xmlns="http://schemas.openxmlformats.org/spreadsheetml/2006/main" count="3278" uniqueCount="1129">
  <si>
    <t>https://wa.neumann.edu/WebAdvisor/WebAdvisor?TOKENIDX=9794703642&amp;SS=2&amp;APP=ST&amp;CONSTITUENCY=WBST</t>
  </si>
  <si>
    <t>Fall 2015 Term</t>
  </si>
  <si>
    <t>Open</t>
  </si>
  <si>
    <t>ACT-103-A (28667) Prin.of Accounting I</t>
  </si>
  <si>
    <t>Aston</t>
  </si>
  <si>
    <t>08/31/2015-12/11/2015 Lecture Monday, Wednesday, Friday 03:00PM - 04:00PM, Rocco A. Abessinio Building, Room 334</t>
  </si>
  <si>
    <t>Jeffrey Graber</t>
  </si>
  <si>
    <t>Undergraduate</t>
  </si>
  <si>
    <t>ACT-103-B (28668) Prin.of Accounting I</t>
  </si>
  <si>
    <t>08/31/2015-12/11/2015 Lecture Monday, Wednesday, Friday 12:40PM - 01:40PM, Rocco A. Abessinio Building, Room 334</t>
  </si>
  <si>
    <t>ACT-103-C (28669) Prin.of Accounting I</t>
  </si>
  <si>
    <t>09/01/2015-12/10/2015 Lecture Tuesday, Thursday 08:00AM - 09:30AM, Rocco A. Abessinio Building, Room 334</t>
  </si>
  <si>
    <t>William Shields</t>
  </si>
  <si>
    <t>ACT-104-A (28671) Prin.of Accounting II</t>
  </si>
  <si>
    <t>09/01/2015-12/10/2015 Lecture Tuesday, Thursday 11:20AM - 12:50PM, Rocco A. Abessinio Building, Room 334</t>
  </si>
  <si>
    <t>ACT-210-A (28672) Intermediate Accounting I</t>
  </si>
  <si>
    <t>09/01/2015-12/10/2015 Lecture Tuesday, Thursday 09:40AM - 11:10AM, Rocco A. Abessinio Building, Room 334</t>
  </si>
  <si>
    <t>ACT-396-B (29764) Cooperative Education</t>
  </si>
  <si>
    <t>08/31/2015-12/11/2015 Co-Op Monday, Tuesday, Wednesday, Thursday, Friday Times to be Announced, Room to be Announced</t>
  </si>
  <si>
    <t>Janet Massey</t>
  </si>
  <si>
    <t>ACT-396-IS (29769) Cooperative Education</t>
  </si>
  <si>
    <t>08/31/2015-12/11/2015 Independent Study Monday, Tuesday, Wednesday, Thursday, Friday Times to be Announced, Room to be Announced</t>
  </si>
  <si>
    <t>Closed</t>
  </si>
  <si>
    <t>ACT-405-A (28675) Principles of Auditing</t>
  </si>
  <si>
    <t>09/01/2015-12/10/2015 Lecture Tuesday, Thursday 01:00PM - 02:30PM, Rocco A. Abessinio Building, Room 334</t>
  </si>
  <si>
    <t>Courtney Delaney</t>
  </si>
  <si>
    <t>ART-101-A (28853) Our Visual Heritage</t>
  </si>
  <si>
    <t>08/31/2015-12/11/2015 Lecture Monday, Wednesday, Friday 09:10AM - 10:10AM, Bachmann Main Bldg., Room 130</t>
  </si>
  <si>
    <t>Stephanie Casado</t>
  </si>
  <si>
    <t>ART-102-A (28855) Art of the Modern Age</t>
  </si>
  <si>
    <t>08/31/2015-12/11/2015 Lecture Monday, Wednesday, Friday 10:20AM - 11:20AM, Bachmann Main Bldg., Room 149</t>
  </si>
  <si>
    <t>ART-103-A (28857) Studio Art Explored/Theme</t>
  </si>
  <si>
    <t>09/01/2015-12/10/2015 Lecture Tuesday, Thursday 09:40AM - 11:10AM, Bachmann Main Bldg., Room 149</t>
  </si>
  <si>
    <t>Glenn Holmstrom</t>
  </si>
  <si>
    <t>ART-240-A (28859) Drawing</t>
  </si>
  <si>
    <t>09/01/2015-12/10/2015 Lecture Tuesday, Thursday 11:20AM - 12:50PM, Bachmann Main Bldg., Room 149</t>
  </si>
  <si>
    <t>ART-340-A (28893) Intermediate Drawing</t>
  </si>
  <si>
    <t>ART-440-A (28897) Advanced Drawing</t>
  </si>
  <si>
    <t>ART-480-IS (29928) Independent Study</t>
  </si>
  <si>
    <t>ARTPP-460-DS (29563) Art Prod./Perf.Seminar</t>
  </si>
  <si>
    <t>A. Milliner</t>
  </si>
  <si>
    <t>23 / 25</t>
  </si>
  <si>
    <t>ASL-101-A (28900) Elem.American Sign Language I</t>
  </si>
  <si>
    <t>08/31/2015-12/07/2015 Lecture Monday 12:40PM - 03:40PM, Bachmann Main Bldg., Room 224</t>
  </si>
  <si>
    <t>Annemarie O'Malley</t>
  </si>
  <si>
    <t>ASL-101-B (28823) Elem.American Sign Language I</t>
  </si>
  <si>
    <t>09/01/2015-12/10/2015 Lecture Tuesday, Thursday 01:00PM - 02:30PM, Bachmann Main Bldg., Room 134</t>
  </si>
  <si>
    <t>ASL-101-C (28824) Elem.American Sign Language I</t>
  </si>
  <si>
    <t>09/01/2015-12/10/2015 Lecture Tuesday, Thursday 11:20AM - 12:50PM, Bachmann Main Bldg., Room 250</t>
  </si>
  <si>
    <t>ASL-102-A (28832) Elem.Amer.Sign Language II</t>
  </si>
  <si>
    <t>09/01/2015-12/10/2015 Lecture Tuesday, Thursday 09:40AM - 11:10AM, Bachmann Main Bldg., Room 316</t>
  </si>
  <si>
    <t>Un</t>
  </si>
  <si>
    <t>Hubert Lee</t>
  </si>
  <si>
    <t>ATR-205-A (28934) Integ.Functional Anat./ATR</t>
  </si>
  <si>
    <t>09/01/2015-12/10/2015 Lecture Tuesday, Thursday 09:40AM - 11:10AM, LLC Building 3, Room G50</t>
  </si>
  <si>
    <t>Brieanne Seguin</t>
  </si>
  <si>
    <t>ATR-250-A (28938) Prev./Assmnt.Lower Extremity</t>
  </si>
  <si>
    <t>09/01/2015-12/10/2015 Lecture Tuesday, Thursday 08:00AM - 09:30AM, LLC Building 3, Room 143</t>
  </si>
  <si>
    <t>Kathleen Swanik</t>
  </si>
  <si>
    <t>27 / 50</t>
  </si>
  <si>
    <t>ATR-255-A (28939) Lower Extremity Lab</t>
  </si>
  <si>
    <t>08/31/2015-12/07/2015 Lecture Monday 08:00AM - 10:00AM, LLC Building 2, Room G20</t>
  </si>
  <si>
    <t>Jacqueline Phillips</t>
  </si>
  <si>
    <t>ATR-255-C (28941) Lower Extremity Lab</t>
  </si>
  <si>
    <t>09/02/2015-12/09/2015 Lecture Wednesday 08:00AM - 10:00AM, LLC Building 3, Room G38</t>
  </si>
  <si>
    <t>Jason Mensinger</t>
  </si>
  <si>
    <t>ATR-310-A (28945) Health/Prevention of Disease</t>
  </si>
  <si>
    <t>08/31/2015-12/11/2015 Lecture Monday, Wednesday, Friday 11:30AM - 12:30PM, LLC Building 3, Room 143</t>
  </si>
  <si>
    <t>26 / 50</t>
  </si>
  <si>
    <t>ATR-341-A (28946) Therapeutic Exercise I</t>
  </si>
  <si>
    <t>09/01/2015-12/10/2015 Lecture Tuesday, Thursday 11:20AM - 12:50PM, LLC Building 3, Room G50</t>
  </si>
  <si>
    <t>ATR-360-A (28947) Prev.&amp;assess.Head/Thorax/Spine</t>
  </si>
  <si>
    <t>09/01/2015-12/10/2015 Lecture Tuesday, Thursday 09:40AM - 11:10AM, LLC Building 3, Room 143</t>
  </si>
  <si>
    <t>ATR-365-A (28948) Pr/Asmt Head/Thorax/Spine Lab</t>
  </si>
  <si>
    <t>09/02/2015-12/09/2015 Lecture Wednesday 08:00AM - 10:00AM, LLC Building 2, Room G20</t>
  </si>
  <si>
    <t>Jenna Charles</t>
  </si>
  <si>
    <t>ATR-365-B (28949) Pr/Asmt Head/Thorax/Spine Lab</t>
  </si>
  <si>
    <t>09/02/2015-12/09/2015 Lecture Wednesday 10:20AM - 12:20PM, LLC Building 2, Room G20</t>
  </si>
  <si>
    <t>ATR-440-A (28953) ATR Biomechanics</t>
  </si>
  <si>
    <t>08/31/2015-12/11/2015 Lecture Monday, Wednesday, Friday 08:00AM - 09:00AM, LLC Building 3, Room 143</t>
  </si>
  <si>
    <t>ATR-445-A (28955) ATR Biomechanics Lab</t>
  </si>
  <si>
    <t>09/01/2015-12/08/2015 Lecture Tuesday 09:40AM - 11:40AM, LLC Building 2, Room G20</t>
  </si>
  <si>
    <t>ATR-450-A (28956) Physiology Sport/Exercise</t>
  </si>
  <si>
    <t>09/01/2015-12/11/2015 Lecture Tuesday, Thursday 08:00AM - 09:30AM, LLC Building 3, Room G38</t>
  </si>
  <si>
    <t>ATR-455-A (28957) Physiol. Sport/Exercise Lab</t>
  </si>
  <si>
    <t>09/04/2015-12/11/2015 Lecture Friday 08:00AM - 10:00AM, LLC Building 2, Room G20</t>
  </si>
  <si>
    <t>Keri Heickert</t>
  </si>
  <si>
    <t>ATR-455-B (28958) Physiol. Sport/Exercise Lab</t>
  </si>
  <si>
    <t>09/04/2015-12/11/2015 Lecture Friday 10:20AM - 12:20PM, LLC Building 2, Room G20</t>
  </si>
  <si>
    <t>ATR-460-A (28959) Admin./Athletic Trng.Prog.</t>
  </si>
  <si>
    <t>09/01/2015-12/10/2015 Lecture Tuesday, Thursday 08:00AM - 09:30AM, LLC Building 3, Room G50</t>
  </si>
  <si>
    <t>13 / 25</t>
  </si>
  <si>
    <t>BIO-105-A (28903) Principles of Biology</t>
  </si>
  <si>
    <t>08/31/2015-12/11/2015 Lecture Monday, Wednesday, Friday 11:30AM - 12:30PM, Bachmann Main Bldg., Room 315</t>
  </si>
  <si>
    <t>Randall Detra</t>
  </si>
  <si>
    <t>BIO-107-A (28914) General Biology I</t>
  </si>
  <si>
    <t>08/31/2015-12/11/2015 Lecture Monday, Wednesday, Friday 08:00AM - 09:00AM, Bachmann Main Bldg., Room 315</t>
  </si>
  <si>
    <t>P. Fallest-Strobl</t>
  </si>
  <si>
    <t>14 / 30</t>
  </si>
  <si>
    <t>BIO-107-B (28916) General Biology I</t>
  </si>
  <si>
    <t>08/31/2015-12/11/2015 Lecture Monday, Wednesday, Friday 09:10AM - 10:10AM, Bachmann Main Bldg., Room 315</t>
  </si>
  <si>
    <t>08/31/2015-12/11/2015 On-Line Course Monday, Tuesday, Wednesday, Thursday, Friday Times to be Announced, Room to be Announced</t>
  </si>
  <si>
    <t>Sandra Weiss</t>
  </si>
  <si>
    <t>08/31/2015-12/11/2015 Lecture Days to be Announced, Times to be Announced, Room to be Announced</t>
  </si>
  <si>
    <t>BIO-115-A (28920) Principles of Biology Lab</t>
  </si>
  <si>
    <t>09/01/2015-12/08/2015 Laboratory Tuesday 09:40AM - 12:40PM, Bachmann Main Bldg., Room 348</t>
  </si>
  <si>
    <t>BIO-115-B (28921) Principles of Biology Lab</t>
  </si>
  <si>
    <t>09/01/2015-12/08/2015 Laboratory Tuesday 01:00PM - 04:00PM, Bachmann Main Bldg., Room 348</t>
  </si>
  <si>
    <t>0 / 15</t>
  </si>
  <si>
    <t>BIO-115-C (28924) Principles of Biology Lab</t>
  </si>
  <si>
    <t>09/01/2015-12/08/2015 Laboratory Tuesday 04:15PM - 07:15PM, Bachmann Main Bldg., Room 348</t>
  </si>
  <si>
    <t>Waitlisted</t>
  </si>
  <si>
    <t>BIO-117-A (28926) General Biology Lab</t>
  </si>
  <si>
    <t>09/03/2015-12/10/2015 Laboratory Thursday 09:40AM - 12:40PM, Bachmann Main Bldg., Room 348</t>
  </si>
  <si>
    <t>0 / 20</t>
  </si>
  <si>
    <t>BIO-117-B (28929) General Biology Lab</t>
  </si>
  <si>
    <t>09/03/2015-12/10/2015 Laboratory Thursday 01:00PM - 04:00PM, Bachmann Main Bldg., Room 348</t>
  </si>
  <si>
    <t>BIO-130-A (28954) Anatomy /Physiology I</t>
  </si>
  <si>
    <t>09/01/2015-12/10/2015 Lecture Tuesday, Thursday 09:40AM - 11:10AM, Bachmann Main Bldg., Room 315</t>
  </si>
  <si>
    <t>Karen Jason</t>
  </si>
  <si>
    <t>BIO-130-B (28964) Anatomy /Physiology I</t>
  </si>
  <si>
    <t>09/01/2015-12/10/2015 Lecture Tuesday, Thursday 11:20AM - 12:50PM, Bachmann Main Bldg., Room 315</t>
  </si>
  <si>
    <t>Karma Pace</t>
  </si>
  <si>
    <t>BIO-130-C (28967) Anatomy /Physiology I</t>
  </si>
  <si>
    <t>09/01/2015-12/10/2015 Lecture Tuesday, Thursday 01:00PM - 02:30PM, Bachmann Main Bldg., Room 315</t>
  </si>
  <si>
    <t>Brinda Govindaraju</t>
  </si>
  <si>
    <t>BIO-130-D (28974) Anatomy /Physiology I</t>
  </si>
  <si>
    <t>09/03/2015-12/10/2015 Lecture Thursday 04:45PM - 07:45PM, Bachmann Main Bldg., Room 336</t>
  </si>
  <si>
    <t>Glenn Hartman</t>
  </si>
  <si>
    <t>0 / 26</t>
  </si>
  <si>
    <t>BIO-135-A (28977) Anatomy/Physiology I Lab</t>
  </si>
  <si>
    <t>09/01/2015-12/08/2015 Lecture Tuesday 09:40AM - 12:40PM, Bachmann Main Bldg., Room 355</t>
  </si>
  <si>
    <t>BIO-135-B (28901) Anatomy/Physiology I Lab</t>
  </si>
  <si>
    <t>09/01/2015-12/08/2015 Laboratory Tuesday 01:00PM - 04:00PM, Bachmann Main Bldg., Room 355</t>
  </si>
  <si>
    <t>BIO-135-C (28908) Anatomy/Physiology I Lab</t>
  </si>
  <si>
    <t>09/02/2015-12/09/2015 Laboratory Wednesday 09:10AM - 12:10PM, Bachmann Main Bldg., Room 355</t>
  </si>
  <si>
    <t>BIO-135-D (28910) Anatomy/Physiology I Lab</t>
  </si>
  <si>
    <t>09/02/2015-12/09/2015 Laboratory Wednesday 12:40PM - 03:40PM, Bachmann Main Bldg., Room 355</t>
  </si>
  <si>
    <t>J. Zheng</t>
  </si>
  <si>
    <t>BIO-135-E (28911) Anatomy/Physiology I Lab</t>
  </si>
  <si>
    <t>09/03/2015-12/10/2015 Laboratory Thursday 09:40AM - 12:40PM, Bachmann Main Bldg., Room 355</t>
  </si>
  <si>
    <t>BIO-135-F (28913) Anatomy/Physiology I Lab</t>
  </si>
  <si>
    <t>09/03/2015-12/10/2015 Laboratory Thursday 01:00PM - 04:00PM, Bachmann Main Bldg., Room 355</t>
  </si>
  <si>
    <t>BIO-135-G (28915) Anatomy/Physiology I Lab</t>
  </si>
  <si>
    <t>09/04/2015-12/11/2015 Laboratory Friday 09:10AM - 12:10PM, Bachmann Main Bldg., Room 355</t>
  </si>
  <si>
    <t>BIO-135-I (28917) Anatomy/Physiology I Lab</t>
  </si>
  <si>
    <t>09/03/2015-12/10/2015 Laboratory Thursday 07:50PM - 10:50PM, Bachmann Main Bldg., Room 355</t>
  </si>
  <si>
    <t>BIO-206-A (28919) Human Physiology</t>
  </si>
  <si>
    <t>09/01/2015-12/10/2015 Lecture Tuesday, Thursday 08:00AM - 09:30AM, Bachmann Main Bldg., Room 230</t>
  </si>
  <si>
    <t>BIO-216-A (28923) Human Physiology Lab</t>
  </si>
  <si>
    <t>09/03/2015-12/10/2015 Laboratory Thursday 09:40AM - 12:40PM, Bachmann Main Bldg., Room 323</t>
  </si>
  <si>
    <t>BIO-216-B (28928) Human Physiology Lab</t>
  </si>
  <si>
    <t>09/03/2015-12/10/2015 Laboratory Thursday 01:00PM - 04:00PM, Bachmann Main Bldg., Room 323</t>
  </si>
  <si>
    <t>Brandy Neide</t>
  </si>
  <si>
    <t>0 / 12</t>
  </si>
  <si>
    <t>BIO-233-A (28933) Ecology</t>
  </si>
  <si>
    <t>08/31/2015-12/11/2015 Lecture Monday, Wednesday, Friday 01:50PM - 02:50PM, Bachmann Main Bldg., Room 134</t>
  </si>
  <si>
    <t>Mac Given</t>
  </si>
  <si>
    <t>BIO-243-A (28960) Ecology Lab</t>
  </si>
  <si>
    <t>09/03/2015-12/10/2015 Laboratory Thursday 09:40AM - 12:40PM, Bachmann Main Bldg., Room 354</t>
  </si>
  <si>
    <t>BIO-243-B (28966) Ecology Lab</t>
  </si>
  <si>
    <t>09/03/2015-12/10/2015 Laboratory Thursday 01:00PM - 04:00PM, Bachmann Main Bldg., Room 354</t>
  </si>
  <si>
    <t>14 / 24</t>
  </si>
  <si>
    <t>BIO-323-A (28975) Immunology</t>
  </si>
  <si>
    <t>08/31/2015-12/09/2015 Lecture Monday, Wednesday 01:50PM - 02:50PM, Bachmann Main Bldg., Room 323</t>
  </si>
  <si>
    <t>BIO-324-A (28978) Immunology Lab</t>
  </si>
  <si>
    <t>09/01/2015-12/08/2015 Laboratory Tuesday 01:00PM - 04:00PM, Bachmann Main Bldg., Room 323</t>
  </si>
  <si>
    <t xml:space="preserve">BIO-330-A (28980) Cellular &amp; Molecular Bio. </t>
  </si>
  <si>
    <t>08/31/2015-12/11/2015 Lecture Monday, Wednesday, Friday 10:20AM - 11:20AM, Bachmann Main Bldg., Room 315</t>
  </si>
  <si>
    <t>Matthew Mastropaolo</t>
  </si>
  <si>
    <t xml:space="preserve">BIO-340-A (28983) Cellular/Molecular Bio.Lab </t>
  </si>
  <si>
    <t>09/01/2015-12/08/2015 Laboratory Tuesday 09:40AM - 12:40PM, Bachmann Main Bldg., Room 342</t>
  </si>
  <si>
    <t xml:space="preserve">BIO-340-B (28986) Cellular/Molecular Bio.Lab </t>
  </si>
  <si>
    <t>09/03/2015-12/10/2015 Laboratory Thursday 09:40AM - 12:40PM, Bachmann Main Bldg., Room 342</t>
  </si>
  <si>
    <t>0 / 1</t>
  </si>
  <si>
    <t>08/31/2015-12/11/2015 Practicum Monday, Tuesday, Wednesday, Thursday, Friday Times to be Announced, Room to be Announced</t>
  </si>
  <si>
    <t>BUS-190-A (28679) Introduction to Business</t>
  </si>
  <si>
    <t>09/01/2015-12/10/2015 Lecture Tuesday, Thursday 09:40AM - 11:10AM, Rocco A. Abessinio Building, Room SAN</t>
  </si>
  <si>
    <t>BUS-190-B (28680) Introduction to Business</t>
  </si>
  <si>
    <t>08/31/2015-12/11/2015 Lecture Monday, Wednesday, Friday 11:30AM - 12:30PM, Rocco A. Abessinio Building, Room SAN</t>
  </si>
  <si>
    <t>Thomas Dodds</t>
  </si>
  <si>
    <t>BUS-201-A (28681) Business Statistics I</t>
  </si>
  <si>
    <t>08/31/2015-12/11/2015 Lecture Monday, Wednesday 10:20AM - 11:20AM, Rocco A. Abessinio Building, Room 121 (more)...</t>
  </si>
  <si>
    <t>Ardeshir Shahmaei</t>
  </si>
  <si>
    <t>BUS-201-B (28682) Business Statistics I</t>
  </si>
  <si>
    <t>08/31/2015-12/11/2015 Lecture Monday, Wednesday 11:30AM - 12:30PM, Rocco A. Abessinio Building, Room 121 (more)...</t>
  </si>
  <si>
    <t>BUS-202-A (28683) Business Statistics II</t>
  </si>
  <si>
    <t>08/31/2015-12/11/2015 Lecture Monday, Wednesday 12:40PM - 01:40PM, Rocco A. Abessinio Building, Room 121 (more)...</t>
  </si>
  <si>
    <t>BUS-202-B (29449) Business Statistics II</t>
  </si>
  <si>
    <t>08/31/2015-12/09/2015 Lecture Monday, Wednesday 03:30PM - 05:00PM, Rocco A. Abessinio Building, Room 111</t>
  </si>
  <si>
    <t>Roman Erenshteyn</t>
  </si>
  <si>
    <t>BUS-309-A (28684) Legal Aspects of Business</t>
  </si>
  <si>
    <t>09/01/2015-12/10/2015 Lecture Tuesday, Thursday 08:00AM - 09:30AM, Rocco A. Abessinio Building, Room 335</t>
  </si>
  <si>
    <t>John Robertson</t>
  </si>
  <si>
    <t>BUS-309-C (28687) Legal Aspects of Business</t>
  </si>
  <si>
    <t>09/01/2015-12/10/2015 Lecture Tuesday, Thursday 04:20PM - 05:50PM, Bachmann Main Bldg., Room G7</t>
  </si>
  <si>
    <t>Karen Graziano</t>
  </si>
  <si>
    <t>BUS-321-A (28688) Interntl.Bus &amp; Trade</t>
  </si>
  <si>
    <t>09/01/2015-12/10/2015 Lecture Tuesday, Thursday 02:40PM - 04:10PM, Rocco A. Abessinio Building, Room 334</t>
  </si>
  <si>
    <t>Feridoon Aryani-Sabe</t>
  </si>
  <si>
    <t>Mehdi Hojjat</t>
  </si>
  <si>
    <t>34 / 35</t>
  </si>
  <si>
    <t>BUS-350-A (28690) Business Communications</t>
  </si>
  <si>
    <t>09/01/2015-12/10/2015 Lecture Tuesday, Thursday 11:20AM - 12:50PM, Bachmann Main Bldg., Room G7</t>
  </si>
  <si>
    <t>0 / 18</t>
  </si>
  <si>
    <t>BUS-350-B (28691) Business Communications</t>
  </si>
  <si>
    <t>09/01/2015-12/10/2015 Lecture Tuesday, Thursday 02:40PM - 04:10PM, Bachmann Main Bldg., Room G7</t>
  </si>
  <si>
    <t>Robert Till</t>
  </si>
  <si>
    <t>BUS-460-A (28693) International Business Sem.</t>
  </si>
  <si>
    <t>09/01/2015-12/10/2015 Lecture Tuesday, Thursday 01:00PM - 02:30PM, Rocco A. Abessinio Building, Room 335</t>
  </si>
  <si>
    <t>26 / 26</t>
  </si>
  <si>
    <t>CA-110-A (29005) Intro. to Communications</t>
  </si>
  <si>
    <t>08/31/2015-12/11/2015 Lecture Monday, Wednesday, Friday 10:20AM - 11:20AM, Bachmann Main Bldg., Room 317</t>
  </si>
  <si>
    <t>Bruce Saybolt</t>
  </si>
  <si>
    <t>0 / 30</t>
  </si>
  <si>
    <t>CA-110-B (29007) Intro. to Communications</t>
  </si>
  <si>
    <t>09/01/2015-12/10/2015 Lecture Tuesday, Thursday 08:00AM - 09:30AM, Bachmann Main Bldg., Room 133</t>
  </si>
  <si>
    <t>Tyler Daniels</t>
  </si>
  <si>
    <t>CA-126-A (29009) Intro to Video Production/Edit</t>
  </si>
  <si>
    <t>08/31/2015-12/07/2015 Lecture Monday 08:20AM - 11:20AM, Bachmann Main Bldg., Room G9</t>
  </si>
  <si>
    <t>Sean McDonald</t>
  </si>
  <si>
    <t>CA-155-A (29010) Radio Operations I</t>
  </si>
  <si>
    <t>09/01/2015-12/10/2015 Lecture Tuesday, Thursday 02:40PM - 04:10PM, Bachmann Main Bldg., Room 228</t>
  </si>
  <si>
    <t>CA-206-A (29012) Effective Public Speaking</t>
  </si>
  <si>
    <t>08/31/2015-12/11/2015 Lecture Monday, Wednesday, Friday 11:30AM - 12:30PM, Bachmann Main Bldg., Room 317</t>
  </si>
  <si>
    <t>Joseph Glass</t>
  </si>
  <si>
    <t>0 / 25</t>
  </si>
  <si>
    <t>CA-206-B (29014) Effective Public Speaking</t>
  </si>
  <si>
    <t>08/31/2015-12/11/2015 Lecture Monday, Wednesday, Friday 09:10AM - 10:10AM, Bachmann Main Bldg., Room 133</t>
  </si>
  <si>
    <t>CA-206-E (29027) Effective Public Speaking</t>
  </si>
  <si>
    <t>09/01/2015-12/10/2015 Lecture Tuesday, Thursday 02:40PM - 04:10PM, Bachmann Main Bldg., Room 133</t>
  </si>
  <si>
    <t>Gina Zarko</t>
  </si>
  <si>
    <t>CA-226-A (29582) Radio Operations II</t>
  </si>
  <si>
    <t>08/31/2015-12/11/2015 Lecture Monday, Wednesday, Friday 01:50PM - 02:50PM, Bachmann Main Bldg., Room G24</t>
  </si>
  <si>
    <t>Joseph Bonadonna</t>
  </si>
  <si>
    <t>Kim Slattery</t>
  </si>
  <si>
    <t>CA-265-A (29077) Basic Television Production</t>
  </si>
  <si>
    <t>09/02/2015-12/09/2015 Lecture Wednesday 09:10AM - 12:10PM, Bachmann Main Bldg., Room G27</t>
  </si>
  <si>
    <t>Leigh Pullekines</t>
  </si>
  <si>
    <t>CA-270-A (29081) Intro./Desktop Publishing</t>
  </si>
  <si>
    <t>09/01/2015-12/10/2015 Lecture Tuesday, Thursday 08:00AM - 09:30AM, Bachmann Main Bldg., Room G9</t>
  </si>
  <si>
    <t>Christine Bailey</t>
  </si>
  <si>
    <t>0 / 24</t>
  </si>
  <si>
    <t>CA-345-A (29089) Public Relations</t>
  </si>
  <si>
    <t>09/01/2015-12/10/2015 Lecture Tuesday, Thursday 11:20AM - 12:50PM, Bachmann Main Bldg., Room 133</t>
  </si>
  <si>
    <t>CA-395-A (29091) Internship</t>
  </si>
  <si>
    <t>09/02/2015-12/09/2015 Lecture Wednesday 12:40PM - 01:40PM, Bachmann Main Bldg., Room 133</t>
  </si>
  <si>
    <t>CA-417-A (29092) Intro. Communication Research</t>
  </si>
  <si>
    <t>09/01/2015-12/10/2015 Lecture Tuesday, Thursday 01:00PM - 02:30PM, Bachmann Main Bldg., Room 130</t>
  </si>
  <si>
    <t>Ryan Savitz</t>
  </si>
  <si>
    <t>CA-460-A (29094) Communication Arts Seminar</t>
  </si>
  <si>
    <t>09/01/2015-12/10/2015 Lecture Tuesday, Thursday 04:20PM - 05:50PM, Bachmann Main Bldg., Room 138</t>
  </si>
  <si>
    <t>CA-495-A (29103) CA Internship</t>
  </si>
  <si>
    <t>09/02/2015-12/11/2015 Co-Op Wednesday 12:40PM - 01:40PM, Bachmann Main Bldg., Room 133</t>
  </si>
  <si>
    <t>0 / 10</t>
  </si>
  <si>
    <t>CHEM-101-A (29104) Fundamentals of Chemistry</t>
  </si>
  <si>
    <t>08/31/2015-12/11/2015 Lecture Monday, Wednesday, Friday 09:10AM - 10:10AM, Bachmann Main Bldg., Room 336</t>
  </si>
  <si>
    <t>CHEM-101-B (29105) Fundamentals of Chemistry</t>
  </si>
  <si>
    <t>08/31/2015-12/11/2015 Lecture Monday, Wednesday, Friday 12:40PM - 01:40PM, Bachmann Main Bldg., Room 336</t>
  </si>
  <si>
    <t>Sylvia Riviello</t>
  </si>
  <si>
    <t>0 / 35</t>
  </si>
  <si>
    <t>CHEM-101-C (29106) Fundamentals of Chemistry</t>
  </si>
  <si>
    <t>08/31/2015-12/11/2015 Lecture Monday, Wednesday, Friday 01:50PM - 02:50PM, Bachmann Main Bldg., Room 336</t>
  </si>
  <si>
    <t>Meghan Hickey</t>
  </si>
  <si>
    <t>CHEM-101-D (29107) Fundamentals of Chemistry</t>
  </si>
  <si>
    <t>08/31/2015-12/11/2015 Lecture Monday, Wednesday, Friday 03:00PM - 04:00PM, Bachmann Main Bldg., Room 336</t>
  </si>
  <si>
    <t>Jennifer Tront</t>
  </si>
  <si>
    <t>CHEM-107-A (29109) General Chemistry I</t>
  </si>
  <si>
    <t>08/31/2015-12/11/2015 Lecture Monday, Wednesday, Friday 10:20AM - 11:20AM, Bachmann Main Bldg., Room 336</t>
  </si>
  <si>
    <t>CHEM-111-A (29110) Fund.of Chemistry Lab</t>
  </si>
  <si>
    <t>08/31/2015-12/07/2015 Laboratory Monday 12:40PM - 02:40PM, Bachmann Main Bldg., Room 358</t>
  </si>
  <si>
    <t>CHEM-111-B (29111) Fund.of Chemistry Lab</t>
  </si>
  <si>
    <t>08/31/2015-12/07/2015 Laboratory Monday 09:10AM - 11:10AM, Bachmann Main Bldg., Room 358</t>
  </si>
  <si>
    <t>Amy Brown-Savitz</t>
  </si>
  <si>
    <t>CHEM-111-C (29112) Fund.of Chemistry Lab</t>
  </si>
  <si>
    <t>09/02/2015-12/09/2015 Laboratory Wednesday 09:10AM - 11:10AM, Bachmann Main Bldg., Room 358</t>
  </si>
  <si>
    <t>CHEM-111-D (29113) Fund.of Chemistry Lab</t>
  </si>
  <si>
    <t>09/04/2015-12/11/2015 Laboratory Friday 09:10AM - 11:10AM, Bachmann Main Bldg., Room 358</t>
  </si>
  <si>
    <t>Elizabeth Singewald</t>
  </si>
  <si>
    <t>CHEM-111-E (29114) Fund.of Chemistry Lab</t>
  </si>
  <si>
    <t>09/03/2015-12/10/2015 Laboratory Thursday 01:00PM - 03:00PM, Bachmann Main Bldg., Room 358</t>
  </si>
  <si>
    <t>CHEM-111-G (29145) Fund.of Chemistry Lab</t>
  </si>
  <si>
    <t>09/04/2015-12/11/2015 Laboratory Friday 12:40PM - 02:40PM, Bachmann Main Bldg., Room 358</t>
  </si>
  <si>
    <t>CHEM-117-A (28987) General Chemistry I Lab</t>
  </si>
  <si>
    <t>09/01/2015-12/08/2015 Laboratory Tuesday 09:40AM - 11:40AM, Bachmann Main Bldg., Room 358</t>
  </si>
  <si>
    <t>CHEM-117-B (28998) General Chemistry I Lab</t>
  </si>
  <si>
    <t>09/01/2015-12/08/2015 Laboratory Tuesday 01:00PM - 03:00PM, Bachmann Main Bldg., Room 358</t>
  </si>
  <si>
    <t>CHEM-211-A (29021) Organic Chemistry I</t>
  </si>
  <si>
    <t>08/31/2015-12/11/2015 Lecture Monday, Wednesday, Friday 08:00AM - 09:00AM, Bachmann Main Bldg., Room 336</t>
  </si>
  <si>
    <t>CHEM-221-A (29023) Organic Chemistry I Lab</t>
  </si>
  <si>
    <t>09/01/2015-12/08/2015 Laboratory Tuesday 09:40AM - 12:40PM, Bachmann Main Bldg., Room 345</t>
  </si>
  <si>
    <t>CHEM-221-B (29025) Organic Chemistry I Lab</t>
  </si>
  <si>
    <t>09/01/2015-12/08/2015 Laboratory Tuesday 01:00PM - 04:00PM, Bachmann Main Bldg., Room 345</t>
  </si>
  <si>
    <t>CHEM-221-C (29026) Organic Chemistry I Lab</t>
  </si>
  <si>
    <t>09/01/2015-12/08/2015 Laboratory Tuesday 06:00PM - 09:00PM, Bachmann Main Bldg., Room 345</t>
  </si>
  <si>
    <t>Jacopo Samson</t>
  </si>
  <si>
    <t>CHEM-312-A (29028) Biochemistry</t>
  </si>
  <si>
    <t>08/31/2015-12/11/2015 Lecture Monday, Wednesday, Friday 11:30AM - 12:30PM, Bachmann Main Bldg., Room 336</t>
  </si>
  <si>
    <t>CHEM-322-A (29034) Biochemical Lab Techniques</t>
  </si>
  <si>
    <t>09/01/2015-12/08/2015 Laboratory Tuesday 09:40AM - 12:40PM, Bachmann Main Bldg., Room 354</t>
  </si>
  <si>
    <t>CHEM-322-B (29037) Biochemical Lab Techniques</t>
  </si>
  <si>
    <t>09/01/2015-12/08/2015 Laboratory Tuesday 01:00PM - 04:00PM, Bachmann Main Bldg., Room 354</t>
  </si>
  <si>
    <t>CHEM-322-C (29539) Biochemical Lab Techniques</t>
  </si>
  <si>
    <t>09/01/2015-12/08/2015 Laboratory Tuesday 06:00PM - 09:00PM, Bachmann Main Bldg., Room 354</t>
  </si>
  <si>
    <t>CHIN-101-A (28835) Elementary Chinese I</t>
  </si>
  <si>
    <t>08/31/2015-12/11/2015 Lecture Monday, Wednesday, Friday 11:30AM - 12:20PM, Bachmann Main Bldg., Room 134</t>
  </si>
  <si>
    <t>Julia Lu</t>
  </si>
  <si>
    <t>18 / 25</t>
  </si>
  <si>
    <t>CIM-102-A (28694) Intro to Software Appl.</t>
  </si>
  <si>
    <t>09/01/2015-12/10/2015 Lecture Tuesday, Thursday 01:00PM - 02:30PM, Bachmann Main Bldg., Room G7</t>
  </si>
  <si>
    <t>Anthony Carter</t>
  </si>
  <si>
    <t>CIM-102-B (28695) Intro to Software Appl.</t>
  </si>
  <si>
    <t>08/31/2015-12/11/2015 Lecture Monday, Wednesday, Friday 08:00AM - 09:00AM, Rocco A. Abessinio Building, Room 111</t>
  </si>
  <si>
    <t>Ali Niknam</t>
  </si>
  <si>
    <t>CIM-102-C (28696) Intro to Software Appl.</t>
  </si>
  <si>
    <t>08/31/2015-12/09/2015 Lecture Monday, Wednesday 01:50PM - 03:20PM, Rocco A. Abessinio Building, Room 111</t>
  </si>
  <si>
    <t>CIM-102-D (28697) Intro to Software Appl.</t>
  </si>
  <si>
    <t>09/01/2015-12/10/2015 Lecture Tuesday, Thursday 08:00AM - 09:30AM, Rocco A. Abessinio Building, Room 111</t>
  </si>
  <si>
    <t>0 / 28</t>
  </si>
  <si>
    <t>CIM-211-A (28698) Adv.Computer Prog.with C++</t>
  </si>
  <si>
    <t>08/31/2015-12/11/2015 Laboratory Monday, Wednesday, Friday 09:10AM - 10:10AM, Rocco A. Abessinio Building, Room 111</t>
  </si>
  <si>
    <t>22 / 28</t>
  </si>
  <si>
    <t>CIM-220-A (28699) Fndtns.of Information Systems</t>
  </si>
  <si>
    <t>08/31/2015-12/11/2015 Laboratory Monday, Wednesday 10:20AM - 11:20AM, Rocco A. Abessinio Building, Room 111 (more)...</t>
  </si>
  <si>
    <t>CIM-220-B (28700) Fndtns.of Information Systems</t>
  </si>
  <si>
    <t>08/31/2015-12/11/2015 Laboratory Monday, Wednesday 11:30AM - 12:30PM, Rocco A. Abessinio Building, Room 111 (more)...</t>
  </si>
  <si>
    <t>CIM-340-A (28701) Data and Information Mgmt.</t>
  </si>
  <si>
    <t>09/01/2015-12/10/2015 Lecture Tuesday, Thursday 09:40AM - 11:10AM, Rocco A. Abessinio Building, Room 112</t>
  </si>
  <si>
    <t>James Waters</t>
  </si>
  <si>
    <t>CIM-345-A (28702) Web Development</t>
  </si>
  <si>
    <t>09/01/2015-12/10/2015 Lecture Tuesday, Thursday 02:40PM - 04:10PM, Rocco A. Abessinio Building, Room 112</t>
  </si>
  <si>
    <t>17 / 28</t>
  </si>
  <si>
    <t>CIM-360-DS (29927) IT Infrastructure</t>
  </si>
  <si>
    <t>08/31/2015-12/11/2015 Directed Study Monday, Tuesday, Wednesday, Thursday, Friday Times to be Announced, Room to be Announced</t>
  </si>
  <si>
    <t>CIM-410-A (29500) IS Strategy and Management</t>
  </si>
  <si>
    <t>09/01/2015-12/10/2015 Lecture Tuesday, Thursday 04:20PM - 05:50PM, Rocco A. Abessinio Building, Room 112</t>
  </si>
  <si>
    <t>CJ-101-A (29044) Intro. Criminal Justice</t>
  </si>
  <si>
    <t>09/01/2015-12/10/2015 Lecture Tuesday, Thursday 11:20AM - 12:50PM, Bachmann Main Bldg., Room 229</t>
  </si>
  <si>
    <t>Joseph Gosseaux</t>
  </si>
  <si>
    <t>CJ-101-B (29045) Intro. Criminal Justice</t>
  </si>
  <si>
    <t>09/01/2015-12/10/2015 Lecture Tuesday, Thursday 02:40PM - 04:10PM, Bachmann Main Bldg., Room 229</t>
  </si>
  <si>
    <t>20 / 35</t>
  </si>
  <si>
    <t>Leanne Owen</t>
  </si>
  <si>
    <t>CJ-202-A (29049) Judicial Process/Proced.</t>
  </si>
  <si>
    <t>09/01/2015-12/10/2015 Lecture Tuesday, Thursday 08:00AM - 09:30AM, Bachmann Main Bldg., Room 223</t>
  </si>
  <si>
    <t>Leon Francis</t>
  </si>
  <si>
    <t>24 / 35</t>
  </si>
  <si>
    <t>CJ-210-A (29051) Juvenile Justice System</t>
  </si>
  <si>
    <t>08/31/2015-12/11/2015 Lecture Monday, Wednesday, Friday 09:10AM - 10:10AM, Bachmann Main Bldg., Room 229</t>
  </si>
  <si>
    <t>Kristen Acosta</t>
  </si>
  <si>
    <t>CJ-220-A (29052) Criminal Investigations</t>
  </si>
  <si>
    <t>08/31/2015-12/11/2015 Lecture Monday, Wednesday, Friday 08:00AM - 09:00AM, Bachmann Main Bldg., Room 229</t>
  </si>
  <si>
    <t>Thomas Worrilow</t>
  </si>
  <si>
    <t>CJ-230-A (29053) Police Org/Behaviors</t>
  </si>
  <si>
    <t>08/31/2015-12/11/2015 Lecture Monday, Wednesday, Friday 11:30AM - 12:30PM, Bachmann Main Bldg., Room 228</t>
  </si>
  <si>
    <t>William Cope</t>
  </si>
  <si>
    <t>CJ-250-A (29054) Criminal Law</t>
  </si>
  <si>
    <t>08/31/2015-12/11/2015 Lecture Monday, Wednesday, Friday 12:40PM - 01:40PM, Bachmann Main Bldg., Room 229</t>
  </si>
  <si>
    <t>CJ-310-A (29056) Forensics</t>
  </si>
  <si>
    <t>08/31/2015-12/11/2015 Lecture Monday, Wednesday, Friday 09:10AM - 10:10AM, Bachmann Main Bldg., Room 233</t>
  </si>
  <si>
    <t>Jessica Lowry</t>
  </si>
  <si>
    <t>CJ-410-A (29064) Multicultural Issues/CJ</t>
  </si>
  <si>
    <t>08/31/2015-12/11/2015 Lecture Monday, Wednesday, Friday 11:30AM - 12:30PM, Rocco A. Abessinio Building, Room 334</t>
  </si>
  <si>
    <t>CJ-420-A (29070) Strategies/Crime Prevention</t>
  </si>
  <si>
    <t>09/01/2015-12/10/2015 Lecture Tuesday, Thursday 08:00AM - 09:30AM, Bachmann Main Bldg., Room 229</t>
  </si>
  <si>
    <t>Robert Frazier</t>
  </si>
  <si>
    <t>22 / 35</t>
  </si>
  <si>
    <t>CJ-430-A (29083) Drug Abuse/Crim. Jus. System</t>
  </si>
  <si>
    <t>08/31/2015-12/11/2015 Lecture Monday, Wednesday, Friday 01:50PM - 02:50PM, Bachmann Main Bldg., Room 229</t>
  </si>
  <si>
    <t>21 / 35</t>
  </si>
  <si>
    <t>CJ-460-A (29100) Senior Seminar</t>
  </si>
  <si>
    <t>08/31/2015-12/11/2015 Lecture Monday, Wednesday, Friday 12:40PM - 01:40PM, Bachmann Main Bldg., Room 138</t>
  </si>
  <si>
    <t>CJ-495-A (29101) Practicum in Crim. Jus.</t>
  </si>
  <si>
    <t>09/02/2015-12/09/2015 Lecture Wednesday 03:00PM - 05:00PM, Bachmann Main Bldg., Room 229</t>
  </si>
  <si>
    <t>14 / 25</t>
  </si>
  <si>
    <t>ECE-204-A (28737) Child Dev./Cognition I</t>
  </si>
  <si>
    <t>08/31/2015-12/07/2015 Lecture Monday 12:40PM - 03:40PM, Bachmann Main Bldg., Room 334</t>
  </si>
  <si>
    <t>MaryAnn Melisi</t>
  </si>
  <si>
    <t>14 / 20</t>
  </si>
  <si>
    <t>ECE-205-A (28738) Child Dev./Cognition II</t>
  </si>
  <si>
    <t>09/04/2015-12/11/2015 Lecture Friday 12:40PM - 03:40PM, Bachmann Main Bldg., Room 327</t>
  </si>
  <si>
    <t>Barbara Hanes</t>
  </si>
  <si>
    <t>ECE-214-A (28740) Language Development</t>
  </si>
  <si>
    <t>09/03/2015-12/10/2015 Lecture Thursday 08:00AM - 11:10AM, Bachmann Main Bldg., Room 331</t>
  </si>
  <si>
    <t>Lisa Dunkle</t>
  </si>
  <si>
    <t>13 / 20</t>
  </si>
  <si>
    <t>ECE-224-A (28741) Math Methods I</t>
  </si>
  <si>
    <t>09/04/2015-12/11/2015 Lecture Friday 12:40PM - 03:40PM, Bachmann Main Bldg., Room 331</t>
  </si>
  <si>
    <t>Laura Taddei</t>
  </si>
  <si>
    <t>ECE-240-A (28743) Integrating Curr./Instruc.</t>
  </si>
  <si>
    <t>09/03/2015-12/10/2015 Lecture Thursday 11:20AM - 02:30PM, Bachmann Main Bldg., Room 331</t>
  </si>
  <si>
    <t>ECE-245-A (28744) Integrating the Arts</t>
  </si>
  <si>
    <t>09/02/2015-12/09/2015 Lecture Wednesday 12:40PM - 03:40PM, Bachmann Main Bldg., Room 328</t>
  </si>
  <si>
    <t>ECE-302-A (28746) Reading Methods I</t>
  </si>
  <si>
    <t>08/31/2015-12/07/2015 Lecture Monday 12:40PM - 03:40PM, Bachmann Main Bldg., Room 328</t>
  </si>
  <si>
    <t>Megan Scranton</t>
  </si>
  <si>
    <t>ECE-304-A (28748) Reading Methods II</t>
  </si>
  <si>
    <t>09/01/2015-12/08/2015 Lecture Tuesday 11:20AM - 02:30PM, Bachmann Main Bldg., Room 328</t>
  </si>
  <si>
    <t>ECE-308-A (28749) Math Methods II</t>
  </si>
  <si>
    <t>09/04/2015-12/11/2015 Lecture Friday 09:10AM - 12:10PM, Bachmann Main Bldg., Room 331</t>
  </si>
  <si>
    <t>Margaret Pearse</t>
  </si>
  <si>
    <t>ECE-312-A (28750) Social Studies Methods</t>
  </si>
  <si>
    <t>08/31/2015-12/07/2015 Lecture Monday 09:10AM - 12:10PM, Bachmann Main Bldg., Room 331</t>
  </si>
  <si>
    <t>Cynthia Ferraro</t>
  </si>
  <si>
    <t>ECE-312-C (28896) Social Studies Methods</t>
  </si>
  <si>
    <t>09/04/2015-12/11/2015 Lecture Friday 12:40PM - 03:40PM, Bachmann Main Bldg., Room 328</t>
  </si>
  <si>
    <t>Sharon Montgomery</t>
  </si>
  <si>
    <t>ECE-315-A (28752) Science Methods</t>
  </si>
  <si>
    <t>09/04/2015-12/11/2015 Lecture Friday 09:10AM - 12:10PM, Bachmann Main Bldg., Room 327</t>
  </si>
  <si>
    <t>ECE-315-C (28792) Science Methods</t>
  </si>
  <si>
    <t>09/01/2015-12/08/2015 Lecture Tuesday 08:00AM - 11:00AM, Bachmann Main Bldg., Room 327</t>
  </si>
  <si>
    <t>ECE-402-A (28754) Family/Commun.Relations</t>
  </si>
  <si>
    <t>09/02/2015-12/09/2015 Lecture Wednesday 12:40PM - 03:40PM, Bachmann Main Bldg., Room 334</t>
  </si>
  <si>
    <t>John Sperduto</t>
  </si>
  <si>
    <t>ECON-201-A (28705) Macroeconomics</t>
  </si>
  <si>
    <t>09/01/2015-12/10/2015 Lecture Tuesday, Thursday 11:20AM - 12:50PM, Rocco A. Abessinio Building, Room 121</t>
  </si>
  <si>
    <t>Ellen Sloss</t>
  </si>
  <si>
    <t>ECON-202-A (28707) Microeconomics</t>
  </si>
  <si>
    <t>09/01/2015-12/10/2015 Lecture Tuesday, Thursday 01:00PM - 02:30PM, Rocco A. Abessinio Building, Room 121</t>
  </si>
  <si>
    <t>Marisa Rauscher</t>
  </si>
  <si>
    <t>EDU-215-A (28758) Tch.Engl.Lang.Learners</t>
  </si>
  <si>
    <t>09/02/2015-12/09/2015 Lecture Wednesday 09:10AM - 12:10PM, Bachmann Main Bldg., Room 334</t>
  </si>
  <si>
    <t>EDU-220-A (28760) Foundations of Modern Educ.</t>
  </si>
  <si>
    <t>09/02/2015-12/09/2015 Lecture Wednesday 09:10AM - 12:10PM, Bachmann Main Bldg., Room 328</t>
  </si>
  <si>
    <t>Mary Ward</t>
  </si>
  <si>
    <t>EDU-320-A (28762) Assessment Methods</t>
  </si>
  <si>
    <t>09/04/2015-12/11/2015 Lecture Friday 09:10AM - 12:10PM, Bachmann Main Bldg., Room 328</t>
  </si>
  <si>
    <t>17 / 20</t>
  </si>
  <si>
    <t>EDU-350-A (28763) Methods/Matrls. Sec. Edu.</t>
  </si>
  <si>
    <t>09/02/2015-12/09/2015 Lecture Wednesday 09:10AM - 12:10PM, Bachmann Main Bldg., Room 327</t>
  </si>
  <si>
    <t>EDU-470-A (28767) Reading in the Content Area</t>
  </si>
  <si>
    <t>08/31/2015-12/07/2015 Lecture Monday 09:10AM - 12:10PM, Bachmann Main Bldg., Room 328</t>
  </si>
  <si>
    <t>EDU-490-A (28768) Practicum Elem/Spec.Ed.</t>
  </si>
  <si>
    <t>08/31/2015-12/11/2015 Lecture Monday, Tuesday, Wednesday, Thursday, Friday Times to be Announced, Room to be Announced</t>
  </si>
  <si>
    <t>35 / 50</t>
  </si>
  <si>
    <t>EDU-497-A (28770) Practicum:Secondary Edu.</t>
  </si>
  <si>
    <t>08/31/2015-12/11/2015 Directed Study Days to be Announced, Times to be Announced, Room to be Announced</t>
  </si>
  <si>
    <t>Fr Philip Lowe</t>
  </si>
  <si>
    <t>Leonard DiPaul</t>
  </si>
  <si>
    <t>ENG-094-A (29102) Successful Writing</t>
  </si>
  <si>
    <t>Rebecca Imre</t>
  </si>
  <si>
    <t>ENG-094-B (29171) Successful Writing</t>
  </si>
  <si>
    <t>Kristin Manley</t>
  </si>
  <si>
    <t>ENG-094-CL (29181) Successful Writing</t>
  </si>
  <si>
    <t>08/31/2015-12/11/2015 Lecture Monday, Wednesday, Friday 01:50PM - 02:50PM, Bachmann Main Bldg., Room ARC</t>
  </si>
  <si>
    <t>ENG-094-DL (29182) Successful Writing</t>
  </si>
  <si>
    <t>09/01/2015-12/10/2015 Lecture Tuesday, Thursday 11:20AM - 12:50PM, Bachmann Main Bldg., Room ARC</t>
  </si>
  <si>
    <t>M. Buonincontro</t>
  </si>
  <si>
    <t>ENG-094-EL (29185) Successful Writing</t>
  </si>
  <si>
    <t>09/01/2015-12/10/2015 Lecture Tuesday, Thursday 09:40AM - 11:10AM, Bachmann Main Bldg., Room ARC</t>
  </si>
  <si>
    <t>Lori Kaczenski</t>
  </si>
  <si>
    <t>ENG-100-A (29194) Reading in the Disciplines</t>
  </si>
  <si>
    <t>Patricia Amrhein</t>
  </si>
  <si>
    <t>ENG-100-B (29195) Reading in the Disciplines</t>
  </si>
  <si>
    <t>Whitney Impellizeri</t>
  </si>
  <si>
    <t>ENG-100-DL (29197) Reading in the Disciplines</t>
  </si>
  <si>
    <t>Gary Frick</t>
  </si>
  <si>
    <t>ENG-100-EL (29198) Reading in the Disciplines</t>
  </si>
  <si>
    <t>Theresa Huke</t>
  </si>
  <si>
    <t>ENG-100-FL (29199) Reading in the Disciplines</t>
  </si>
  <si>
    <t>ENG-100-GL (29200) Reading in the Disciplines</t>
  </si>
  <si>
    <t>ENG-100-JL (29202) Reading in the Disciplines</t>
  </si>
  <si>
    <t>ENG-101-A (29203) Rhetoric/Writing I</t>
  </si>
  <si>
    <t>08/31/2015-12/11/2015 Lecture Monday, Wednesday, Friday 08:00AM - 09:00AM, Bachmann Main Bldg., Room 129</t>
  </si>
  <si>
    <t>Lana Morelli</t>
  </si>
  <si>
    <t>ENG-101-B (29204) Rhetoric/Writing I</t>
  </si>
  <si>
    <t>08/31/2015-12/11/2015 Lecture Monday, Wednesday, Friday 09:10AM - 10:10AM, Bachmann Main Bldg., Room 129</t>
  </si>
  <si>
    <t>Janelle Ketrick-Gill</t>
  </si>
  <si>
    <t>ENG-101-C (29205) Rhetoric/Writing I</t>
  </si>
  <si>
    <t>09/01/2015-12/10/2015 Lecture Tuesday, Thursday 09:40AM - 11:10AM, Bachmann Main Bldg., Room G2</t>
  </si>
  <si>
    <t>William Hamilton</t>
  </si>
  <si>
    <t>ENG-101-D (29207) Rhetoric/Writing I</t>
  </si>
  <si>
    <t>09/01/2015-12/10/2015 Lecture Tuesday, Thursday 11:20AM - 12:50PM, Bachmann Main Bldg., Room G2</t>
  </si>
  <si>
    <t>ENG-101-E (29211) Rhetoric/Writing I</t>
  </si>
  <si>
    <t>08/31/2015-12/11/2015 Lecture Monday, Wednesday, Friday 10:20AM - 11:20AM, Bachmann Main Bldg., Room 129</t>
  </si>
  <si>
    <t>Catherine Holding</t>
  </si>
  <si>
    <t>ENG-101-F (29214) Rhetoric/Writing I</t>
  </si>
  <si>
    <t>08/31/2015-12/11/2015 Lecture Monday, Wednesday, Friday 11:30AM - 12:30PM, Bachmann Main Bldg., Room 129</t>
  </si>
  <si>
    <t>ENG-101-G (29216) Rhetoric/Writing I</t>
  </si>
  <si>
    <t>08/31/2015-12/11/2015 Lecture Monday, Wednesday, Friday 12:40PM - 01:40PM, Bachmann Main Bldg., Room 129</t>
  </si>
  <si>
    <t>Joseph Taleroski</t>
  </si>
  <si>
    <t>ENG-101-I (29218) Rhetoric/Writing I</t>
  </si>
  <si>
    <t>09/01/2015-12/10/2015 Lecture Tuesday, Thursday 01:00PM - 02:30PM, Bachmann Main Bldg., Room G2</t>
  </si>
  <si>
    <t>Sarah Kurpel</t>
  </si>
  <si>
    <t>ENG-101-J (29149) Rhetoric/Writing I</t>
  </si>
  <si>
    <t>08/31/2015-12/11/2015 Lecture Monday, Wednesday, Friday 01:50PM - 02:50PM, Bachmann Main Bldg., Room 129</t>
  </si>
  <si>
    <t>ENG-101-K (29151) Rhetoric/Writing I</t>
  </si>
  <si>
    <t>08/31/2015-12/11/2015 Lecture Monday, Wednesday, Friday 03:00PM - 04:00PM, Bachmann Main Bldg., Room 129</t>
  </si>
  <si>
    <t>Kimberly Medio</t>
  </si>
  <si>
    <t>ENG-101-L (29153) Rhetoric/Writing I</t>
  </si>
  <si>
    <t>09/01/2015-12/10/2015 Lecture Tuesday, Thursday 02:40PM - 04:10PM, Bachmann Main Bldg., Room 129</t>
  </si>
  <si>
    <t>Arlene Edmonds</t>
  </si>
  <si>
    <t>ENG-101-M (29155) Rhetoric/Writing I</t>
  </si>
  <si>
    <t>09/01/2015-12/10/2015 Lecture Tuesday, Thursday 04:20PM - 05:50PM, Bachmann Main Bldg., Room 129</t>
  </si>
  <si>
    <t>ENG-101-N (29156) Rhetoric/Writing I</t>
  </si>
  <si>
    <t>09/01/2015-12/10/2015 Lecture Tuesday, Thursday 08:00AM - 09:30AM, Bachmann Main Bldg., Room 129</t>
  </si>
  <si>
    <t>Tiffani Ditoro</t>
  </si>
  <si>
    <t>ENG-101-O (29157) Rhetoric/Writing I</t>
  </si>
  <si>
    <t>09/01/2015-12/10/2015 Lecture Tuesday, Thursday 09:40AM - 11:10AM, Bachmann Main Bldg., Room G9</t>
  </si>
  <si>
    <t>ENG-101-P (29158) Rhetoric/Writing I</t>
  </si>
  <si>
    <t>09/01/2015-12/10/2015 Lecture Tuesday, Thursday 11:20AM - 12:50PM, Bachmann Main Bldg., Room 129</t>
  </si>
  <si>
    <t>Jude O'Shea</t>
  </si>
  <si>
    <t>0 / 19</t>
  </si>
  <si>
    <t>ENG-101-Q (29159) Rhetoric/Writing I</t>
  </si>
  <si>
    <t>09/01/2015-12/10/2015 Lecture Tuesday, Thursday 01:00PM - 02:30PM, Bachmann Main Bldg., Room 129</t>
  </si>
  <si>
    <t>ENG-101-S (29161) Rhetoric/Writing I</t>
  </si>
  <si>
    <t>08/31/2015-12/11/2015 Lecture Monday, Wednesday, Friday 01:50PM - 02:50PM, Bachmann Main Bldg., Room G9</t>
  </si>
  <si>
    <t>ENG-101-TL (29162) Rhetoric/Writing I</t>
  </si>
  <si>
    <t>09/02/2015-12/11/2015 Lecture Monday, Wednesday, Friday 09:10AM - 10:10AM, Bachmann Main Bldg., Room ARC</t>
  </si>
  <si>
    <t>ENG-101-UL (29164) Rhetoric/Writing I</t>
  </si>
  <si>
    <t>09/01/2015-12/10/2015 Lecture Tuesday, Thursday 01:00PM - 02:30PM, Bachmann Main Bldg., Room ARC</t>
  </si>
  <si>
    <t>ENG-101-VL (29165) Rhetoric/Writing I</t>
  </si>
  <si>
    <t>09/02/2015-12/11/2015 Lecture Monday, Wednesday, Friday 11:30AM - 12:30PM, Bachmann Main Bldg., Room ARC</t>
  </si>
  <si>
    <t>ENG-101-WL (29166) Rhetoric/Writing I</t>
  </si>
  <si>
    <t>08/31/2015-12/11/2015 Lecture Monday, Wednesday, Friday 12:40PM - 01:40PM, Bachmann Main Bldg., Room ARC</t>
  </si>
  <si>
    <t>ENG-101-Y (29167) Rhetoric/Writing I</t>
  </si>
  <si>
    <t>09/01/2015-12/10/2015 Lecture Tuesday, Thursday 08:00AM - 09:30AM, Bachmann Main Bldg., Room G2</t>
  </si>
  <si>
    <t>ENG-102-A (29169) Rhetoric/Writing II</t>
  </si>
  <si>
    <t>08/31/2015-12/11/2015 Lecture Monday, Wednesday, Friday 08:00AM - 09:00AM, Bachmann Main Bldg., Room G2</t>
  </si>
  <si>
    <t>Coleen Nedbalski</t>
  </si>
  <si>
    <t>ENG-102-B (29170) Rhetoric/Writing II</t>
  </si>
  <si>
    <t>08/31/2015-12/11/2015 Lecture Monday, Wednesday, Friday 09:10AM - 10:10AM, Bachmann Main Bldg., Room G2</t>
  </si>
  <si>
    <t>Patricia Reynolds</t>
  </si>
  <si>
    <t>ENG-102-C (29179) Rhetoric/Writing II</t>
  </si>
  <si>
    <t>08/31/2015-12/11/2015 Lecture Monday, Wednesday, Friday 10:20AM - 11:20AM, Bachmann Main Bldg., Room G2</t>
  </si>
  <si>
    <t>ENG-102-D (29180) Rhetoric/Writing II</t>
  </si>
  <si>
    <t>08/31/2015-12/11/2015 Lecture Monday, Wednesday, Friday 11:30AM - 12:30PM, Bachmann Main Bldg., Room G2</t>
  </si>
  <si>
    <t>Laura Barnett</t>
  </si>
  <si>
    <t>ENG-102-E (29183) Rhetoric/Writing II</t>
  </si>
  <si>
    <t>08/31/2015-12/11/2015 Lecture Monday, Wednesday, Friday 12:40PM - 01:40PM, Bachmann Main Bldg., Room G2</t>
  </si>
  <si>
    <t>Kerry Doyle</t>
  </si>
  <si>
    <t>ENG-102-F (29184) Rhetoric/Writing II</t>
  </si>
  <si>
    <t>09/01/2015-12/10/2015 Lecture Tuesday, Thursday 08:00AM - 09:30AM, Bachmann Main Bldg., Room G7</t>
  </si>
  <si>
    <t>John Rendeiro</t>
  </si>
  <si>
    <t>ENG-103-A (29222) Dimensions of Literature</t>
  </si>
  <si>
    <t>08/31/2015-12/11/2015 Lecture Monday, Wednesday, Friday 10:20AM - 11:20AM, Bachmann Main Bldg., Room 335</t>
  </si>
  <si>
    <t>ENG-103-B (29223) Dimensions of Literature</t>
  </si>
  <si>
    <t>08/31/2015-12/11/2015 Lecture Monday, Wednesday, Friday 11:30AM - 12:30PM, Bachmann Main Bldg., Room 335</t>
  </si>
  <si>
    <t>Anne Ramirez</t>
  </si>
  <si>
    <t>ENG-103-C (29226) Dimensions of Literature</t>
  </si>
  <si>
    <t>08/31/2015-12/11/2015 Lecture Monday, Wednesday, Friday 12:40PM - 01:40PM, Bachmann Main Bldg., Room 335</t>
  </si>
  <si>
    <t>ENG-103-D (29228) Dimensions of Literature</t>
  </si>
  <si>
    <t>09/01/2015-12/10/2015 Lecture Tuesday, Thursday 08:00AM - 09:30AM, Bachmann Main Bldg., Room 316</t>
  </si>
  <si>
    <t>Lawrence Puchalski</t>
  </si>
  <si>
    <t>ENG-205-A (29235) Religious Experience in Lit.</t>
  </si>
  <si>
    <t>08/31/2015-12/11/2015 Lecture Monday, Wednesday, Friday 09:10AM - 10:10AM, Bachmann Main Bldg., Room 335</t>
  </si>
  <si>
    <t>ENG-220-A (29236) The World of Drama</t>
  </si>
  <si>
    <t>09/01/2015-12/10/2015 Lecture Tuesday, Thursday 01:00PM - 02:30PM, Bachmann Main Bldg., Room 335</t>
  </si>
  <si>
    <t>Gail Corso</t>
  </si>
  <si>
    <t>ENG-230-A (29238) The Pleasures of Poetry</t>
  </si>
  <si>
    <t>09/01/2015-12/10/2015 Lecture Tuesday, Thursday 09:40AM - 11:10AM, Rocco A. Abessinio Building, Room 333</t>
  </si>
  <si>
    <t>ENG-235-DS (29932) Peer Tutoring/Writing</t>
  </si>
  <si>
    <t>29 / 30</t>
  </si>
  <si>
    <t>15 / 25</t>
  </si>
  <si>
    <t>ENG-310-A (29240) American Literary Heritage</t>
  </si>
  <si>
    <t>09/01/2015-12/10/2015 Lecture Tuesday, Thursday 11:20AM - 12:50PM, Bachmann Main Bldg., Room 335</t>
  </si>
  <si>
    <t>ENG-320-A (29241) Romantic/Victorian Lit.</t>
  </si>
  <si>
    <t>09/01/2015-12/10/2015 Lecture Tuesday, Thursday 09:40AM - 11:10AM, Bachmann Main Bldg., Room 335</t>
  </si>
  <si>
    <t>James Kain</t>
  </si>
  <si>
    <t>ENG-440-A (29242) Studies in Modern Drama</t>
  </si>
  <si>
    <t>09/01/2015-12/10/2015 Lecture Tuesday, Thursday 02:40PM - 04:10PM, Bachmann Main Bldg., Room 335</t>
  </si>
  <si>
    <t>ENV-105-A (29243) Intro.Environmental Studies</t>
  </si>
  <si>
    <t>09/01/2015-12/10/2015 Lecture Tuesday, Thursday 11:20AM - 12:50PM, Bachmann Main Bldg., Room 336</t>
  </si>
  <si>
    <t>Dale Anna</t>
  </si>
  <si>
    <t>ENV-115-A (29245) Environmental Studies Lab</t>
  </si>
  <si>
    <t>08/31/2015-12/07/2015 Laboratory Monday 09:10AM - 12:10PM, Bachmann Main Bldg., Room 348</t>
  </si>
  <si>
    <t>Sr. Corinne Wright</t>
  </si>
  <si>
    <t>ENV-115-B (29246) Environmental Studies Lab</t>
  </si>
  <si>
    <t>08/31/2015-12/07/2015 Laboratory Monday 01:50PM - 04:50PM, Bachmann Main Bldg., Room 348</t>
  </si>
  <si>
    <t>FARSI-101-A (28839) Elementary FARSI I</t>
  </si>
  <si>
    <t>09/01/2015-12/10/2015 Lecture Tuesday, Thursday 09:40AM - 11:10AM, Bachmann Main Bldg., Room 130</t>
  </si>
  <si>
    <t>Fereshteh Oboudiat</t>
  </si>
  <si>
    <t>13 / 30</t>
  </si>
  <si>
    <t>FIN-301-A (28709) Prin.of Fin. Mgmt.</t>
  </si>
  <si>
    <t>09/01/2015-12/10/2015 Lecture Tuesday, Thursday 11:20AM - 12:50PM, Rocco A. Abessinio Building, Room 335</t>
  </si>
  <si>
    <t>FIN-301-B (28710) Prin.of Fin. Mgmt.</t>
  </si>
  <si>
    <t>09/01/2015-12/10/2015 Lecture Tuesday, Thursday 02:40PM - 04:10PM, Rocco A. Abessinio Building, Room 335</t>
  </si>
  <si>
    <t>FR-101-A (28843) Elementary French I</t>
  </si>
  <si>
    <t>08/31/2015-12/11/2015 Lecture Monday, Wednesday, Friday 09:10AM - 10:10AM, Bachmann Main Bldg., Room 318</t>
  </si>
  <si>
    <t>Maria Traub</t>
  </si>
  <si>
    <t>FR-101-B (28846) Elementary French I</t>
  </si>
  <si>
    <t>08/31/2015-12/11/2015 Lecture Monday, Wednesday, Friday 10:20AM - 11:20AM, Bachmann Main Bldg., Room 233</t>
  </si>
  <si>
    <t>FR-102-DS (29930) Elementary French II</t>
  </si>
  <si>
    <t>FR-201-A (28848) Intermediate French I</t>
  </si>
  <si>
    <t>09/01/2015-12/10/2015 Lecture Tuesday, Thursday 11:20AM - 12:50PM, Rocco A. Abessinio Building, Room 114</t>
  </si>
  <si>
    <t>HIST-102-A (29248) Amer. Heritage:1603-1865</t>
  </si>
  <si>
    <t>08/31/2015-12/11/2015 Lecture Monday, Wednesday, Friday 03:00PM - 04:00PM, Bachmann Main Bldg., Room 138</t>
  </si>
  <si>
    <t>Paul Hanson</t>
  </si>
  <si>
    <t>HIST-102-B (29251) Amer. Heritage:1603-1865</t>
  </si>
  <si>
    <t>08/31/2015-12/11/2015 Lecture Monday, Wednesday, Friday 10:20AM - 11:20AM, Bachmann Main Bldg., Room 138</t>
  </si>
  <si>
    <t>Sr Elaine Martin</t>
  </si>
  <si>
    <t>HIST-102-C (29253) Amer. Heritage:1603-1865</t>
  </si>
  <si>
    <t>09/01/2015-12/10/2015 Lecture Tuesday, Thursday 02:40PM - 04:10PM, Bachmann Main Bldg., Room 138</t>
  </si>
  <si>
    <t>HIST-102-D (29254) Amer. Heritage:1603-1865</t>
  </si>
  <si>
    <t>09/01/2015-12/10/2015 Lecture Tuesday, Thursday 08:00AM - 09:30AM, Bachmann Main Bldg., Room 138</t>
  </si>
  <si>
    <t>HIST-102-E (29257) Amer. Heritage:1603-1865</t>
  </si>
  <si>
    <t>09/01/2015-12/10/2015 Lecture Tuesday, Thursday 09:40AM - 11:10AM, Bachmann Main Bldg., Room 138</t>
  </si>
  <si>
    <t>Andrew Miller</t>
  </si>
  <si>
    <t>HIST-102-F (29535) Amer. Heritage:1603-1865</t>
  </si>
  <si>
    <t>09/01/2015-12/10/2015 Lecture Tuesday, Thursday 01:00PM - 02:30PM, Bachmann Main Bldg., Room 138</t>
  </si>
  <si>
    <t xml:space="preserve">HIST-103-A (29259) Amer.Heritage:1865-Present </t>
  </si>
  <si>
    <t>08/31/2015-12/11/2015 Lecture Monday, Wednesday, Friday 01:50PM - 02:50PM, Bachmann Main Bldg., Room 138</t>
  </si>
  <si>
    <t xml:space="preserve">HIST-103-B (29260) Amer.Heritage:1865-Present </t>
  </si>
  <si>
    <t>08/31/2015-12/11/2015 Lecture Monday, Wednesday, Friday 11:30AM - 12:30PM, Bachmann Main Bldg., Room 138</t>
  </si>
  <si>
    <t>Josephine Singer</t>
  </si>
  <si>
    <t>0 / 0</t>
  </si>
  <si>
    <t xml:space="preserve">HIST-103-BL1 (29490) Amer.Heritage:1865-Present </t>
  </si>
  <si>
    <t xml:space="preserve">HIST-103-BL2 (29491) Amer.Heritage:1865-Present </t>
  </si>
  <si>
    <t xml:space="preserve">HIST-103-C (29262) Amer.Heritage:1865-Present </t>
  </si>
  <si>
    <t>09/01/2015-12/10/2015 Lecture Tuesday, Thursday 11:20AM - 12:50PM, Bachmann Main Bldg., Room 138</t>
  </si>
  <si>
    <t>A. Miller</t>
  </si>
  <si>
    <t>HNR-105-A (28600) FR Honors: Theological Fndtns</t>
  </si>
  <si>
    <t>09/01/2015-12/22/2015 Lecture Tuesday, Thursday 09:40AM - 11:10AM, Bachmann Main Bldg., Room 322</t>
  </si>
  <si>
    <t>Sr Diane Tomkinson</t>
  </si>
  <si>
    <t>HNR-105-B (28601) FR Honors: Theological Fndtns</t>
  </si>
  <si>
    <t>09/01/2015-12/22/2015 Lecture Tuesday, Thursday 02:40PM - 04:10PM, Bachmann Main Bldg., Room 322</t>
  </si>
  <si>
    <t>John Kruse</t>
  </si>
  <si>
    <t>0 / 16</t>
  </si>
  <si>
    <t>HNR-112-A (29266) Honors: Rhetoric and Writing</t>
  </si>
  <si>
    <t>08/31/2015-12/11/2015 Lecture Monday, Wednesday, Friday 09:10AM - 10:10AM, Bachmann Main Bldg., Room 322</t>
  </si>
  <si>
    <t>HNR-112-B (29269) Honors: Rhetoric and Writing</t>
  </si>
  <si>
    <t>08/31/2015-12/11/2015 Lecture Monday, Wednesday, Friday 12:40PM - 01:40PM, Bachmann Main Bldg., Room 322</t>
  </si>
  <si>
    <t>HNR-220-A (29271) Soph.College Honors Sem.</t>
  </si>
  <si>
    <t>09/01/2015-12/10/2015 Lecture Tuesday, Thursday 01:00PM - 02:30PM, Bachmann Main Bldg., Room 322</t>
  </si>
  <si>
    <t>Richard Sayers</t>
  </si>
  <si>
    <t>HNR-326-A (29282) Evolution/Phil Inquiry</t>
  </si>
  <si>
    <t>08/31/2015-12/11/2015 Lecture Monday, Wednesday, Friday 11:30AM - 12:30PM, Bachmann Main Bldg., Room 322</t>
  </si>
  <si>
    <t>John Mizzoni</t>
  </si>
  <si>
    <t>HUM-200-B (29298) Intro.Arts Theory/Crit.</t>
  </si>
  <si>
    <t>08/31/2015-12/11/2015 Lecture Monday, Wednesday, Friday 12:40PM - 01:40PM, Bachmann Main Bldg., Room 316</t>
  </si>
  <si>
    <t>HUM-460-A (29301) Interdisciplinary Seminar I</t>
  </si>
  <si>
    <t>09/01/2015-12/10/2015 Lecture Tuesday, Thursday 01:00PM - 02:30PM, Bachmann Main Bldg., Room 149</t>
  </si>
  <si>
    <t>Anne Leibig</t>
  </si>
  <si>
    <t>Mary Dorsey-Bunnell</t>
  </si>
  <si>
    <t>15 / 30</t>
  </si>
  <si>
    <t>Robert Kennedy</t>
  </si>
  <si>
    <t>Geoffrey Karabin</t>
  </si>
  <si>
    <t>Janet Fox-Moatz</t>
  </si>
  <si>
    <t>INT-202-A (28854) Exploring Diversity</t>
  </si>
  <si>
    <t>09/01/2015-12/10/2015 Lecture Tuesday, Thursday 02:40PM - 04:10PM, Bachmann Main Bldg., Room 336</t>
  </si>
  <si>
    <t>Eileen Grady</t>
  </si>
  <si>
    <t>INT-202-B (28856) Exploring Diversity</t>
  </si>
  <si>
    <t>08/31/2015-12/11/2015 Lecture Monday, Wednesday, Friday 01:50PM - 02:50PM, Bachmann Main Bldg., Room 233</t>
  </si>
  <si>
    <t>20 / 25</t>
  </si>
  <si>
    <t>INT-226-A (29849) Leadership for Peer Mentors</t>
  </si>
  <si>
    <t>INTEL-303-A (29436) Intell.Analysis:Terrorism</t>
  </si>
  <si>
    <t>08/31/2015-12/09/2015 Lecture Monday, Wednesday 03:00PM - 04:00PM, Bachmann Main Bldg., Room 316</t>
  </si>
  <si>
    <t>Jamie Maginnis</t>
  </si>
  <si>
    <t>17 / 25</t>
  </si>
  <si>
    <t>IS-342-A (29459) Latin America</t>
  </si>
  <si>
    <t>08/31/2015-12/11/2015 Lecture Monday, Wednesday, Friday 10:20AM - 11:20AM, Bachmann Main Bldg., Room 322</t>
  </si>
  <si>
    <t>Hasan Yonten</t>
  </si>
  <si>
    <t>IT-101-A (28852) Elementary Italian I</t>
  </si>
  <si>
    <t>08/31/2015-12/11/2015 Lecture Monday, Wednesday, Friday 12:40PM - 01:40PM, Bachmann Main Bldg., Room 230</t>
  </si>
  <si>
    <t>JRN-255-A (29374) Mass Media and Society</t>
  </si>
  <si>
    <t>09/01/2015-12/10/2015 Lecture Tuesday, Thursday 09:40AM - 11:10AM, Bachmann Main Bldg., Room 133</t>
  </si>
  <si>
    <t>JRN-260-A (29375) News Writing and Reporting</t>
  </si>
  <si>
    <t>08/31/2015-12/11/2015 Lecture Monday, Wednesday, Friday 08:00AM - 09:00AM, Bachmann Main Bldg., Room 133</t>
  </si>
  <si>
    <t>LSBUS-200-R (28645) Intro. to Business Admin.</t>
  </si>
  <si>
    <t>08/31/2015-12/17/2015 On-Line Course Monday, Tuesday, Wednesday, Thursday, Friday Times to be Announced, Room to be Announced</t>
  </si>
  <si>
    <t>Michael Culbert</t>
  </si>
  <si>
    <t>LSBUS-260-R (28646) Acct Princ/Practices</t>
  </si>
  <si>
    <t>LSENG-190-R (28648) Research Techniques</t>
  </si>
  <si>
    <t>Jilian Donnelly</t>
  </si>
  <si>
    <t>Und</t>
  </si>
  <si>
    <t>LSHRM-240-DS (29867) Ldr/Plng Hum. Res. Mgt</t>
  </si>
  <si>
    <t>Judith Stang</t>
  </si>
  <si>
    <t>LSINT-490-R (28656) Interdisciplinary Study</t>
  </si>
  <si>
    <t>Thomas Ewing Sr</t>
  </si>
  <si>
    <t>LSMAT-200-DS (29921) Contemporary Math</t>
  </si>
  <si>
    <t>Fredda Gussman</t>
  </si>
  <si>
    <t>U</t>
  </si>
  <si>
    <t>LSPSY-220-R (28659) Human Development</t>
  </si>
  <si>
    <t>Marie Kane</t>
  </si>
  <si>
    <t>LSTHE-201-R (28664) Comparative Religions</t>
  </si>
  <si>
    <t>Mikhail Sergeev</t>
  </si>
  <si>
    <t>MATH-092-A (29376) Developmental Algebra</t>
  </si>
  <si>
    <t>08/31/2015-12/11/2015 Lecture Monday, Wednesday, Friday 11:30AM - 12:30PM, Bachmann Main Bldg., Room G7</t>
  </si>
  <si>
    <t>Amy Wright</t>
  </si>
  <si>
    <t>MATH-092-B (29378) Developmental Algebra</t>
  </si>
  <si>
    <t>08/31/2015-12/11/2015 Lecture Monday, Wednesday, Friday 12:40PM - 01:40PM, Bachmann Main Bldg., Room G7</t>
  </si>
  <si>
    <t>MATH-092-CL (29379) Developmental Algebra</t>
  </si>
  <si>
    <t>09/01/2015-12/10/2015 Lecture Tuesday, Thursday 09:40AM - 11:10AM, Bachmann Main Bldg., Room 334</t>
  </si>
  <si>
    <t>Dorothy Roth</t>
  </si>
  <si>
    <t>MATH-092-D (29380) Developmental Algebra</t>
  </si>
  <si>
    <t>08/31/2015-12/11/2015 Lecture Monday, Wednesday, Friday 09:10AM - 10:10AM, Bachmann Main Bldg., Room G7</t>
  </si>
  <si>
    <t>MATH-092-FL (29383) Developmental Algebra</t>
  </si>
  <si>
    <t>08/31/2015-12/11/2015 Lecture Monday, Wednesday, Friday 01:50PM - 02:50PM, Bachmann Main Bldg., Room G7</t>
  </si>
  <si>
    <t>Francis Furia</t>
  </si>
  <si>
    <t>MATH-102-A (29384) Introductory Statistics</t>
  </si>
  <si>
    <t>08/31/2015-12/11/2015 Lecture Monday, Wednesday, Friday 01:50PM - 02:50PM, Bachmann Main Bldg., Room 246</t>
  </si>
  <si>
    <t>Bong Kim</t>
  </si>
  <si>
    <t>MATH-102-B (29385) Introductory Statistics</t>
  </si>
  <si>
    <t>08/31/2015-12/11/2015 Lecture Monday, Wednesday, Friday 12:40PM - 01:40PM, Bachmann Main Bldg., Room 246</t>
  </si>
  <si>
    <t>MATH-102-D (29387) Introductory Statistics</t>
  </si>
  <si>
    <t>09/01/2015-12/10/2015 Lecture Tuesday, Thursday 01:00PM - 02:30PM, Bachmann Main Bldg., Room 246</t>
  </si>
  <si>
    <t>Barbara Field</t>
  </si>
  <si>
    <t>MATH-102-E (29388) Introductory Statistics</t>
  </si>
  <si>
    <t>09/01/2015-12/10/2015 Lecture Tuesday, Thursday 02:40PM - 04:10PM, Bachmann Main Bldg., Room 246</t>
  </si>
  <si>
    <t>MATH-102-F (29389) Introductory Statistics</t>
  </si>
  <si>
    <t>08/31/2015-12/11/2015 Lecture Monday, Wednesday, Friday 08:00AM - 09:00AM, Bachmann Main Bldg., Room 246</t>
  </si>
  <si>
    <t>Beatrice Woodard</t>
  </si>
  <si>
    <t>MATH-102-G (29390) Introductory Statistics</t>
  </si>
  <si>
    <t>09/01/2015-12/10/2015 Lecture Tuesday, Thursday 08:00AM - 09:30AM, Bachmann Main Bldg., Room 246</t>
  </si>
  <si>
    <t>Albert Them</t>
  </si>
  <si>
    <t>MATH-102-I (29391) Introductory Statistics</t>
  </si>
  <si>
    <t>08/31/2015-12/11/2015 Lecture Monday, Wednesday, Friday 09:10AM - 10:10AM, Bachmann Main Bldg., Room 246</t>
  </si>
  <si>
    <t>MATH-102-JL (29392) Introductory Statistics</t>
  </si>
  <si>
    <t>08/31/2015-12/11/2015 Lecture Monday 10:20AM - 11:20AM, Bachmann Main Bldg., Room ARC (more)...</t>
  </si>
  <si>
    <t>MATH-102-KL (29393) Introductory Statistics</t>
  </si>
  <si>
    <t>09/01/2015-12/10/2015 Lecture Tuesday, Thursday 01:00PM - 02:30PM, Bachmann Main Bldg., Room 250</t>
  </si>
  <si>
    <t>MATH-102-L (29394) Introductory Statistics</t>
  </si>
  <si>
    <t>09/01/2015-12/10/2015 Lecture Tuesday, Thursday 11:20AM - 12:50PM, Bachmann Main Bldg., Room 246</t>
  </si>
  <si>
    <t>MATH-102-M (29396) Introductory Statistics</t>
  </si>
  <si>
    <t>08/31/2015-12/09/2015 Lecture Monday, Wednesday 03:00PM - 04:30PM, Bachmann Main Bldg., Room 250</t>
  </si>
  <si>
    <t>MATH-102-N (29606) Introductory Statistics</t>
  </si>
  <si>
    <t>08/31/2015-12/11/2015 Lecture Monday, Wednesday, Friday 10:20AM - 11:20AM, Bachmann Main Bldg., Room 134</t>
  </si>
  <si>
    <t>MATH-103-A (29397) College Algebra</t>
  </si>
  <si>
    <t>09/01/2015-12/10/2015 Lecture Tuesday, Thursday 08:00AM - 09:30AM, Bachmann Main Bldg., Room 250</t>
  </si>
  <si>
    <t>Sr M Frances Cassidy</t>
  </si>
  <si>
    <t>MATH-103-B (29398) College Algebra</t>
  </si>
  <si>
    <t>08/31/2015-12/11/2015 Lecture Monday, Wednesday, Friday 10:20AM - 11:20AM, Bachmann Main Bldg., Room 228</t>
  </si>
  <si>
    <t>MATH-103-C (29399) College Algebra</t>
  </si>
  <si>
    <t>08/31/2015-12/11/2015 Lecture Monday, Wednesday, Friday 11:30AM - 12:30PM, Bachmann Main Bldg., Room 250</t>
  </si>
  <si>
    <t>MATH-103-D (29400) College Algebra</t>
  </si>
  <si>
    <t>09/01/2015-12/10/2015 Lecture Tuesday, Thursday 01:00PM - 02:30PM, Bachmann Main Bldg., Room 336</t>
  </si>
  <si>
    <t>MATH-103-E (29401) College Algebra</t>
  </si>
  <si>
    <t>09/01/2015-12/10/2015 Lecture Tuesday, Thursday 09:40AM - 11:10AM, Bachmann Main Bldg., Room 246</t>
  </si>
  <si>
    <t>MATH-108-B (29403) Math. Modeling for Teachers I</t>
  </si>
  <si>
    <t>08/31/2015-12/09/2015 Lecture Monday, Wednesday 03:00PM - 04:30PM, Bachmann Main Bldg., Room 228</t>
  </si>
  <si>
    <t>MATH-110-A (29404) Precalculus</t>
  </si>
  <si>
    <t>08/31/2015-12/11/2015 Lecture Monday, Wednesday, Friday 09:10AM - 10:10AM, Bachmann Main Bldg., Room 250</t>
  </si>
  <si>
    <t>David Dimarco</t>
  </si>
  <si>
    <t>MATH-110-B (29338) Precalculus</t>
  </si>
  <si>
    <t>08/31/2015-12/11/2015 Lecture Monday, Wednesday, Friday 01:50PM - 02:50PM, Bachmann Main Bldg., Room 250</t>
  </si>
  <si>
    <t>MATH-110-H (29340) Precalculus</t>
  </si>
  <si>
    <t>08/31/2015-12/11/2015 Lecture Monday, Wednesday, Friday 10:20AM - 11:20AM, Bachmann Main Bldg., Room 250</t>
  </si>
  <si>
    <t>MATH-205-A (29342) Math Modeling for Tchrs. II</t>
  </si>
  <si>
    <t>08/31/2015-12/11/2015 Lecture Monday, Wednesday, Friday 08:00AM - 09:00AM, Bachmann Main Bldg., Room 250</t>
  </si>
  <si>
    <t>MATH-206-A (29345) Math Modeling for Tchrs. III</t>
  </si>
  <si>
    <t>09/01/2015-12/10/2015 Lecture Tuesday, Thursday 02:40PM - 04:10PM, Bachmann Main Bldg., Room 250</t>
  </si>
  <si>
    <t>20 / 30</t>
  </si>
  <si>
    <t>MATH-251-A (29347) Calculus II</t>
  </si>
  <si>
    <t>08/31/2015-12/11/2015 Lecture Monday, Wednesday, Friday 03:00PM - 04:00PM, Bachmann Main Bldg., Room 246</t>
  </si>
  <si>
    <t>MATH-351-A (29348) Calculus IV</t>
  </si>
  <si>
    <t>08/31/2015-12/11/2015 Lecture Monday, Wednesday, Friday 12:40PM - 01:40PM, Bachmann Main Bldg., Room 250</t>
  </si>
  <si>
    <t>MGT-200-B (28712) Prin. of Management</t>
  </si>
  <si>
    <t>08/31/2015-12/11/2015 Lecture Monday, Wednesday, Friday 01:50PM - 02:50PM, Rocco A. Abessinio Building, Room 121</t>
  </si>
  <si>
    <t>MGT-342-A (28715) Organizational Behavior</t>
  </si>
  <si>
    <t>09/01/2015-12/10/2015 Lecture Tuesday, Thursday 01:00PM - 02:30PM, Rocco A. Abessinio Building, Room SAN</t>
  </si>
  <si>
    <t>MGT-405-A (28716) Human Resource Management</t>
  </si>
  <si>
    <t>09/01/2015-12/10/2015 Lecture Tuesday, Thursday 09:40AM - 11:10AM, Rocco A. Abessinio Building, Room 335</t>
  </si>
  <si>
    <t>MGT-415-A (28717) Production/Operations Mgt.</t>
  </si>
  <si>
    <t>08/31/2015-12/11/2015 Lecture Monday, Wednesday, Friday 09:10AM - 10:10AM, Rocco A. Abessinio Building, Room 121</t>
  </si>
  <si>
    <t>MGT-415-B (29524) Production/Operations Mgt.</t>
  </si>
  <si>
    <t>09/01/2015-12/10/2015 Lecture Tuesday, Thursday 01:00PM - 02:30PM, Bachmann Main Bldg., Room 133</t>
  </si>
  <si>
    <t>MGT-460-A (28719) Seminar in Mgmt. Policy</t>
  </si>
  <si>
    <t>MKT-200-A (28720) Principles of Marketing</t>
  </si>
  <si>
    <t>08/31/2015-12/11/2015 Lecture Monday, Wednesday, Friday 09:10AM - 10:10AM, Rocco A. Abessinio Building, Room 335</t>
  </si>
  <si>
    <t>John Wong</t>
  </si>
  <si>
    <t>MKT-200-B (28721) Principles of Marketing</t>
  </si>
  <si>
    <t>08/31/2015-12/11/2015 Lecture Monday, Wednesday, Friday 10:20AM - 11:20AM, Rocco A. Abessinio Building, Room 335</t>
  </si>
  <si>
    <t>MKT-200-C (28722) Principles of Marketing</t>
  </si>
  <si>
    <t>09/01/2015-12/10/2015 Lecture Tuesday, Thursday 04:20PM - 05:50PM, Rocco A. Abessinio Building, Room 121</t>
  </si>
  <si>
    <t>MKT-301-A (28724) Consumer Behavior</t>
  </si>
  <si>
    <t>08/31/2015-12/11/2015 Lecture Monday, Wednesday, Friday 12:40PM - 01:40PM, Rocco A. Abessinio Building, Room 335</t>
  </si>
  <si>
    <t>MKT-323-A (28726) International Marketing</t>
  </si>
  <si>
    <t>08/31/2015-12/11/2015 Lecture Monday, Wednesday, Friday 11:30AM - 12:30PM, Rocco A. Abessinio Building, Room 335</t>
  </si>
  <si>
    <t>MUS-101-A (29352) Introduction to Music</t>
  </si>
  <si>
    <t>08/31/2015-12/11/2015 Lecture Monday, Wednesday, Friday 12:40PM - 01:40PM, Bachmann Main Bldg., Room 134</t>
  </si>
  <si>
    <t>James Kenney</t>
  </si>
  <si>
    <t>MUS-101-B (29353) Introduction to Music</t>
  </si>
  <si>
    <t>09/01/2015-12/10/2015 Lecture Tuesday, Thursday 02:40PM - 04:10PM, Bachmann Main Bldg., Room 134</t>
  </si>
  <si>
    <t>Yukiko Ishida</t>
  </si>
  <si>
    <t>MUS-103-A (29354) Intro. to Classical Music</t>
  </si>
  <si>
    <t>09/01/2015-12/10/2015 Lecture Tuesday, Thursday 08:00AM - 09:30AM, Bachmann Main Bldg., Room 134</t>
  </si>
  <si>
    <t>MUS-104-A (29356) Popular Music</t>
  </si>
  <si>
    <t>08/31/2015-12/11/2015 Lecture Monday, Wednesday, Friday 09:10AM - 10:10AM, Bachmann Main Bldg., Room 134</t>
  </si>
  <si>
    <t>16 / 25</t>
  </si>
  <si>
    <t>MUS-230-DS (29643) Intro. to Songwriting</t>
  </si>
  <si>
    <t>NUR-205-A (29188) Fund./Nursing Prof.Practice</t>
  </si>
  <si>
    <t>09/04/2015-12/11/2015 Lecture Friday 08:00AM - 11:00AM, Bachmann Main Bldg., Room G60</t>
  </si>
  <si>
    <t>Elizabeth Loeper, Jo Lynette Watley</t>
  </si>
  <si>
    <t>NUR-205-B (29189) Fund./Nursing Prof.Practice</t>
  </si>
  <si>
    <t>09/04/2015-12/11/2015 Lecture Friday 11:30AM - 02:30PM, Bachmann Main Bldg., Room G60</t>
  </si>
  <si>
    <t>NUR-305-A (29220) Adult Health Nursing I</t>
  </si>
  <si>
    <t>08/31/2015-12/07/2015 Lecture Monday 08:00AM - 10:00AM, Bruder Life Center, Room THEA</t>
  </si>
  <si>
    <t>Wendy Ostendorf, Cynthia Miller, Coron (more)</t>
  </si>
  <si>
    <t>51 / 140</t>
  </si>
  <si>
    <t>NUR-326-A (29230) Adult Health Nursing I Clin</t>
  </si>
  <si>
    <t>09/03/2015-12/11/2015 Clinical Days to be Announced, Times to be Announced, Room to be Announced</t>
  </si>
  <si>
    <t>Wendy Ostendorf, Maura Berenato, Cynth (more)</t>
  </si>
  <si>
    <t>50 / 140</t>
  </si>
  <si>
    <t>NUR-326-B (29237) Adult Health Nursing II Clin</t>
  </si>
  <si>
    <t>09/05/2015-12/11/2015 Clinical Days to be Announced, Times to be Announced, Room to be Announced</t>
  </si>
  <si>
    <t>Kathleen Gerhart-Gib, Patricia Welsh, (more)</t>
  </si>
  <si>
    <t>NUR-326-C (29281) Mental Health Nursing Clin</t>
  </si>
  <si>
    <t>Marina Lutz, Theresa Pietsch</t>
  </si>
  <si>
    <t>52 / 140</t>
  </si>
  <si>
    <t>NUR-326-D (29377) Nurs.Care/Chldbrng Family Cl</t>
  </si>
  <si>
    <t>09/02/2015-12/11/2015 Clinical Monday, Tuesday, Wednesday, Thursday, Friday Times to be Announced, Room to be Announced</t>
  </si>
  <si>
    <t>M. Pratt, Elizabeth Loeper, Jo Lynette (more)</t>
  </si>
  <si>
    <t>NUR-330-A (29278) Mental Health Nursing</t>
  </si>
  <si>
    <t>09/02/2015-12/09/2015 Lecture Wednesday 08:00AM - 10:00AM, Bruder Life Center, Room THEA</t>
  </si>
  <si>
    <t>58 / 140</t>
  </si>
  <si>
    <t>NUR-335-A (29284) Pathophysiology/Pharm.I</t>
  </si>
  <si>
    <t>09/01/2015-12/08/2015 Lecture Tuesday 08:00AM - 11:00AM, Bachmann Main Bldg., Room G60</t>
  </si>
  <si>
    <t>Jeanne Papa</t>
  </si>
  <si>
    <t>77 / 110</t>
  </si>
  <si>
    <t>NUR-405-A (29382) Adult Health Nursing III</t>
  </si>
  <si>
    <t>08/31/2015-12/07/2015 Lecture Monday 12:40PM - 03:40PM, Bachmann Main Bldg., Room G60</t>
  </si>
  <si>
    <t>19 / 70</t>
  </si>
  <si>
    <t>NUR-410-A (29405) Issues/Professional Nursing</t>
  </si>
  <si>
    <t>09/01/2015-12/08/2015 Lecture Tuesday 11:45AM - 02:45PM, Bachmann Main Bldg., Room G60</t>
  </si>
  <si>
    <t>M. Pratt</t>
  </si>
  <si>
    <t>28 / 60</t>
  </si>
  <si>
    <t>NUR-426-A (29395) Adult Health Nrsing III Clin</t>
  </si>
  <si>
    <t>20 / 70</t>
  </si>
  <si>
    <t>NUR-426-B (29407) Children/Families Clinical</t>
  </si>
  <si>
    <t>Kathleen Neal, Alison Green</t>
  </si>
  <si>
    <t>30 / 70</t>
  </si>
  <si>
    <t>NUR-426-C (29418) Community Health Clinical</t>
  </si>
  <si>
    <t>Karen May, Maura Berenato</t>
  </si>
  <si>
    <t>NUR-426-D (29420) Nursing Synthesis Clin</t>
  </si>
  <si>
    <t>Wendy Ostendorf, Jeanne Papa</t>
  </si>
  <si>
    <t>25 / 48</t>
  </si>
  <si>
    <t>NUR-430-A (29406) Children and Families</t>
  </si>
  <si>
    <t>09/02/2015-12/09/2015 Lecture Wednesday 12:40PM - 03:40PM, Bachmann Main Bldg., Room G60</t>
  </si>
  <si>
    <t>Kathleen Neal</t>
  </si>
  <si>
    <t>20 / 20</t>
  </si>
  <si>
    <t>PHIL-102-A (29321) Exploring Ethics</t>
  </si>
  <si>
    <t>08/31/2015-12/11/2015 Lecture Monday, Wednesday, Friday 09:10AM - 10:10AM, Bachmann Main Bldg., Room 317</t>
  </si>
  <si>
    <t>Philip Pegan</t>
  </si>
  <si>
    <t>PHIL-102-B (29324) Exploring Ethics</t>
  </si>
  <si>
    <t>08/31/2015-12/11/2015 Lecture Monday, Wednesday, Friday 10:20AM - 11:20AM, Bachmann Main Bldg., Room 133</t>
  </si>
  <si>
    <t>Holly Smith</t>
  </si>
  <si>
    <t>PHIL-102-C (29327) Exploring Ethics</t>
  </si>
  <si>
    <t>08/31/2015-12/11/2015 Lecture Monday, Wednesday, Friday 11:30AM - 12:30PM, Bachmann Main Bldg., Room 133</t>
  </si>
  <si>
    <t>PHIL-102-D (29329) Exploring Ethics</t>
  </si>
  <si>
    <t>08/31/2015-12/11/2015 Lecture Monday, Wednesday, Friday 01:50PM - 02:50PM, Bachmann Main Bldg., Room 317</t>
  </si>
  <si>
    <t>PHIL-102-R1 (29335) Exploring Ethics</t>
  </si>
  <si>
    <t>18 / 30</t>
  </si>
  <si>
    <t>PHIL-102-R2 (29337) Exploring Ethics</t>
  </si>
  <si>
    <t>PHIL-202-A (29210) Business Ethics</t>
  </si>
  <si>
    <t>09/01/2015-12/10/2015 Lecture Tuesday, Thursday 01:00PM - 02:30PM, Bachmann Main Bldg., Room 230</t>
  </si>
  <si>
    <t>Frank Voutsakis</t>
  </si>
  <si>
    <t>PHIL-202-R (29213) Business Ethics</t>
  </si>
  <si>
    <t>H. Dmochowski</t>
  </si>
  <si>
    <t>PHIL-203-A (29215) Life's Big Questions</t>
  </si>
  <si>
    <t>08/31/2015-12/11/2015 Lecture Monday, Wednesday, Friday 03:00PM - 04:00PM, Bachmann Main Bldg., Room 317</t>
  </si>
  <si>
    <t>PHIL-205-A (29219) Ethics in Criminal Justice</t>
  </si>
  <si>
    <t>09/01/2015-12/10/2015 Lecture Tuesday, Thursday 02:40PM - 04:10PM, Bachmann Main Bldg., Room 230</t>
  </si>
  <si>
    <t>PHIL-226-A (29221) Fate, Freedom &amp; Responsibility</t>
  </si>
  <si>
    <t>09/01/2015-12/10/2015 Lecture Tuesday, Thursday 09:40AM - 11:10AM, Bachmann Main Bldg., Room 230</t>
  </si>
  <si>
    <t>PHIL-226-B (29224) Life After Death</t>
  </si>
  <si>
    <t>09/01/2015-12/10/2015 Lecture Tuesday, Thursday 11:20AM - 12:50PM, Bachmann Main Bldg., Room 230</t>
  </si>
  <si>
    <t>PHIL-350-A (29225) Social and Political Phil.</t>
  </si>
  <si>
    <t>08/31/2015-12/11/2015 Lecture Monday, Wednesday, Friday 12:40PM - 01:40PM, Bachmann Main Bldg., Room 317</t>
  </si>
  <si>
    <t>25 / 35</t>
  </si>
  <si>
    <t>PHY-107-A (29227) Physics I</t>
  </si>
  <si>
    <t>09/01/2015-12/10/2015 Lecture Tuesday, Thursday 08:00AM - 09:30AM, Bachmann Main Bldg., Room 318</t>
  </si>
  <si>
    <t>PHY-117-A (29250) Physics I Laboratory</t>
  </si>
  <si>
    <t>09/02/2015-12/09/2015 Laboratory Wednesday 09:10AM - 12:10PM, Bachmann Main Bldg., Room 348</t>
  </si>
  <si>
    <t>PHYSC-105-A (29252) Physical Science</t>
  </si>
  <si>
    <t>09/01/2015-12/10/2015 Lecture Tuesday, Thursday 09:40AM - 11:10AM, Bachmann Main Bldg., Room 336</t>
  </si>
  <si>
    <t>16 / 40</t>
  </si>
  <si>
    <t>PHYSC-115-A (29255) Physical Science Lab</t>
  </si>
  <si>
    <t>09/04/2015-12/11/2015 Laboratory Friday 09:10AM - 12:10PM, Bachmann Main Bldg., Room 348</t>
  </si>
  <si>
    <t>PHYSC-115-B (29256) Physical Science Lab</t>
  </si>
  <si>
    <t>09/04/2015-12/11/2015 Laboratory Friday 12:40PM - 03:40PM, Bachmann Main Bldg., Room 348</t>
  </si>
  <si>
    <t>POLSC-101-A (29258) American Political Process</t>
  </si>
  <si>
    <t>09/01/2015-12/10/2015 Lecture Tuesday, Thursday 08:00AM - 09:30AM, Bachmann Main Bldg., Room 228</t>
  </si>
  <si>
    <t>John Whelan</t>
  </si>
  <si>
    <t>POLSC-101-B (29261) American Political Process</t>
  </si>
  <si>
    <t>09/01/2015-12/10/2015 Lecture Tuesday, Thursday 02:40PM - 04:10PM, Bachmann Main Bldg., Room 130</t>
  </si>
  <si>
    <t>Robert McMonagle</t>
  </si>
  <si>
    <t>POLSC-205-DS (29642) International Relations</t>
  </si>
  <si>
    <t>POLSC-214-A (29263) Contemporary Int'l Pol.Iss.</t>
  </si>
  <si>
    <t>08/31/2015-12/11/2015 Lecture Monday, Wednesday, Friday 03:00PM - 04:00PM, Bachmann Main Bldg., Room 134</t>
  </si>
  <si>
    <t>POLSC-217-A (29265) U.S. Foreign Relations</t>
  </si>
  <si>
    <t>08/31/2015-12/11/2015 Lecture Monday, Wednesday, Friday 12:40PM - 01:40PM, Bachmann Main Bldg., Room 318</t>
  </si>
  <si>
    <t>POLSC-226-B (29268) Gov/Bus &amp; the Economy</t>
  </si>
  <si>
    <t>09/01/2015-12/10/2015 Lecture Tuesday, Thursday 11:20AM - 12:50PM, Bachmann Main Bldg., Room 134</t>
  </si>
  <si>
    <t>POLSC-311-A (29270) Constitutional Law/Civil Liber</t>
  </si>
  <si>
    <t>09/01/2015-12/10/2015 Lecture Tuesday, Thursday 09:40AM - 11:10AM, Bachmann Main Bldg., Room 134</t>
  </si>
  <si>
    <t>POLSC-324-DS1 (29762) Developing Nations</t>
  </si>
  <si>
    <t>Term</t>
  </si>
  <si>
    <t>Status</t>
  </si>
  <si>
    <t>Section Name and Title</t>
  </si>
  <si>
    <t>Location</t>
  </si>
  <si>
    <t>Meeting Information</t>
  </si>
  <si>
    <t>Faculty</t>
  </si>
  <si>
    <t>Available/ Capacity</t>
  </si>
  <si>
    <t>Credits</t>
  </si>
  <si>
    <t>CEUs</t>
  </si>
  <si>
    <t>Academic Level</t>
  </si>
  <si>
    <t>PSYCH-101-A (29272) General Psychology</t>
  </si>
  <si>
    <t>09/01/2015-12/10/2015 Lecture Tuesday, Thursday 09:40AM - 11:10AM, Bachmann Main Bldg., Room 317</t>
  </si>
  <si>
    <t>Ramona Palmerio-Robe</t>
  </si>
  <si>
    <t>PSYCH-101-B (29275) General Psychology</t>
  </si>
  <si>
    <t>09/01/2015-12/10/2015 Lecture Tuesday, Thursday 08:00AM - 09:30AM, Bachmann Main Bldg., Room 317</t>
  </si>
  <si>
    <t>Melanie Fox</t>
  </si>
  <si>
    <t>PSYCH-101-C (29276) General Psychology</t>
  </si>
  <si>
    <t>08/31/2015-12/11/2015 Lecture Monday, Wednesday, Friday 09:10AM - 10:10AM, Bachmann Main Bldg., Room 228</t>
  </si>
  <si>
    <t>PSYCH-101-CL1 (29493) General Psychology</t>
  </si>
  <si>
    <t>PSYCH-101-CL2 (29494) General Psychology</t>
  </si>
  <si>
    <t>PSYCH-101-D (29277) General Psychology</t>
  </si>
  <si>
    <t>08/31/2015-12/11/2015 Lecture Monday, Wednesday, Friday 03:00PM - 04:00PM, Bachmann Main Bldg., Room 315</t>
  </si>
  <si>
    <t>Patricia Zaleski</t>
  </si>
  <si>
    <t>PSYCH-101-F (29280) General Psychology</t>
  </si>
  <si>
    <t>09/01/2015-12/10/2015 Lecture Tuesday, Thursday 02:40PM - 04:10PM, Mirenda Center, Room 216</t>
  </si>
  <si>
    <t>Kathy Brooks</t>
  </si>
  <si>
    <t>PSYCH-101-G (29283) General Psychology</t>
  </si>
  <si>
    <t>08/31/2015-12/11/2015 Lecture Monday, Wednesday, Friday 11:30AM - 12:30PM, Bachmann Main Bldg., Room 130</t>
  </si>
  <si>
    <t>Toni Hickman</t>
  </si>
  <si>
    <t>PSYCH-101-I (29285) General Psychology</t>
  </si>
  <si>
    <t>09/01/2015-12/10/2015 Lecture Tuesday, Thursday 11:20AM - 12:50PM, Bachmann Main Bldg., Room 224</t>
  </si>
  <si>
    <t>PSYCH-201-A (29287) Adv.General Psychology</t>
  </si>
  <si>
    <t>09/01/2015-12/10/2015 Lecture Tuesday, Thursday 09:40AM - 11:10AM, Bachmann Main Bldg., Room 223</t>
  </si>
  <si>
    <t>Amanda Breen</t>
  </si>
  <si>
    <t>PSYCH-201-B (29125) Adv.General Psychology</t>
  </si>
  <si>
    <t>09/01/2015-12/10/2015 Lecture Tuesday, Thursday 11:20AM - 12:50PM, Bachmann Main Bldg., Room 223</t>
  </si>
  <si>
    <t>PSYCH-202-B (29127) Behavioral Sci Statistics</t>
  </si>
  <si>
    <t>09/01/2015-12/10/2015 Lecture Tuesday, Thursday 01:00PM - 02:30PM, Bachmann Main Bldg., Room 228</t>
  </si>
  <si>
    <t>Colleen McDonough</t>
  </si>
  <si>
    <t>PSYCH-212-A (29128) Developmental Psychology</t>
  </si>
  <si>
    <t>08/31/2015-12/11/2015 Lecture Monday, Wednesday, Friday 09:10AM - 10:10AM, Bachmann Main Bldg., Room 223</t>
  </si>
  <si>
    <t>PSYCH-212-B (29437) Developmental Psychology</t>
  </si>
  <si>
    <t>08/31/2015-12/11/2015 Lecture Monday, Wednesday, Friday 10:20AM - 11:20AM, Bachmann Main Bldg., Room 223</t>
  </si>
  <si>
    <t>PSYCH-212-C (29129) Developmental Psychology</t>
  </si>
  <si>
    <t>09/01/2015-12/10/2015 Lecture Tuesday, Thursday 02:40PM - 04:10PM, Bachmann Main Bldg., Room 223</t>
  </si>
  <si>
    <t>PSYCH-215-B (29131) Interpersonal Dynamics</t>
  </si>
  <si>
    <t>09/01/2015-12/10/2015 Lecture Tuesday, Thursday 04:20PM - 05:50PM, Bachmann Main Bldg., Room 228</t>
  </si>
  <si>
    <t>L. Stewart Barbera</t>
  </si>
  <si>
    <t>PSYCH-220-R1 (28817) Personality</t>
  </si>
  <si>
    <t>PSYCH-220-R2 (28818) Personality</t>
  </si>
  <si>
    <t>Jessica Morris</t>
  </si>
  <si>
    <t>E. Hoshino-Browne</t>
  </si>
  <si>
    <t>PSYCH-250-A (29135) Psychology of Adjustment</t>
  </si>
  <si>
    <t>09/01/2015-12/10/2015 Lecture Tuesday, Thursday 01:00PM - 02:30PM, Bachmann Main Bldg., Room 317</t>
  </si>
  <si>
    <t>Kurt Wallen</t>
  </si>
  <si>
    <t>PSYCH-255-R (28819) Fdts. of Behavioral Health</t>
  </si>
  <si>
    <t>Cheryl Wilson-Smith</t>
  </si>
  <si>
    <t>PSYCH-260-A (29136) Psychology of Crime</t>
  </si>
  <si>
    <t>08/31/2015-12/11/2015 Lecture Monday, Wednesday, Friday 03:00PM - 04:00PM, Bachmann Main Bldg., Room 223</t>
  </si>
  <si>
    <t>PSYCH-260-R (28820) Psychology of Crime</t>
  </si>
  <si>
    <t>PSYCH-275-A (29139) Learning</t>
  </si>
  <si>
    <t>08/31/2015-12/11/2015 Lecture Monday, Wednesday, Friday 01:50PM - 02:50PM, Bachmann Main Bldg., Room 223</t>
  </si>
  <si>
    <t>PSYCH-280-A (29140) Social Psychology</t>
  </si>
  <si>
    <t>09/01/2015-12/10/2015 Lecture Tuesday, Thursday 02:40PM - 04:10PM, Bachmann Main Bldg., Room 224</t>
  </si>
  <si>
    <t>PSYCH-290-A (29141) Motivation</t>
  </si>
  <si>
    <t>08/31/2015-12/11/2015 Lecture Monday, Wednesday, Friday 11:30AM - 12:30PM, Bachmann Main Bldg., Room 223</t>
  </si>
  <si>
    <t>PSYCH-295-R (28821) Prejudice/Discrimination</t>
  </si>
  <si>
    <t>10/05/2015-11/13/2015 On-Line Course Monday, Tuesday, Wednesday, Thursday, Friday Times to be Announced, Room to be Announced</t>
  </si>
  <si>
    <t>PSYCH-301-A (29142) Research Methods I</t>
  </si>
  <si>
    <t>09/01/2015-12/10/2015 Lecture Tuesday, Thursday 08:00AM - 09:30AM, Bachmann Main Bldg., Room 224</t>
  </si>
  <si>
    <t>PSYCH-301-B (29143) Research Methods I</t>
  </si>
  <si>
    <t>09/01/2015-12/10/2015 Lecture Tuesday, Thursday 09:40AM - 11:10AM, Bachmann Main Bldg., Room 224</t>
  </si>
  <si>
    <t>PSYCH-330-A (29093) Psychopathology</t>
  </si>
  <si>
    <t>08/31/2015-12/11/2015 Lecture Monday, Wednesday, Friday 12:40PM - 01:40PM, Bachmann Main Bldg., Room 223</t>
  </si>
  <si>
    <t>PSYCH-330-R (29090) Psychopathology</t>
  </si>
  <si>
    <t>PSYCH-335-R1 (29095) Psychology of Addiction</t>
  </si>
  <si>
    <t>PSYCH-335-R2 (29442) Psychology of Addiction</t>
  </si>
  <si>
    <t>PSYCH-403-IS (29931) Student Research</t>
  </si>
  <si>
    <t>PSYCH-403-IS2 (29937) Student Research</t>
  </si>
  <si>
    <t>PSYCH-403-IS3 (29939) Student Research</t>
  </si>
  <si>
    <t>PSYCH-460-A (29117) Senior Seminar</t>
  </si>
  <si>
    <t>09/02/2015-12/09/2015 Lecture Wednesday 09:10AM - 12:10PM, Bachmann Main Bldg., Room 224</t>
  </si>
  <si>
    <t>SEM-300-A (28728) Sport/Entertainment Finance</t>
  </si>
  <si>
    <t>09/01/2015-12/10/2015 Lecture Tuesday, Thursday 09:40AM - 11:10AM, Mirenda Center, Room 216</t>
  </si>
  <si>
    <t>Jeffrey Omana</t>
  </si>
  <si>
    <t>13 / 22</t>
  </si>
  <si>
    <t>SEM-300-B (28729) Sport/Entertainment Finance</t>
  </si>
  <si>
    <t>09/01/2015-12/10/2015 Lecture Tuesday, Thursday 11:20AM - 12:50PM, Mirenda Center, Room 216</t>
  </si>
  <si>
    <t>0 / 22</t>
  </si>
  <si>
    <t>SEM-394-A (29742) SEM Internship</t>
  </si>
  <si>
    <t>09/04/2015-12/04/2015 Lecture Friday 10:20AM - 01:20PM, Mirenda Center, Room 216</t>
  </si>
  <si>
    <t>Julie Lanzillo</t>
  </si>
  <si>
    <t>SEM-494-A (29743) SEM Internship</t>
  </si>
  <si>
    <t>09/11/2015-12/04/2015 Lecture Friday 10:20AM - 01:20PM, Mirenda Center, Room 216</t>
  </si>
  <si>
    <t xml:space="preserve">SOC-101-A (29120) Principles of Sociology </t>
  </si>
  <si>
    <t>08/31/2015-12/11/2015 Lecture Monday, Wednesday, Friday 01:50PM - 02:50PM, Bachmann Main Bldg., Room 228</t>
  </si>
  <si>
    <t>Nancy Reeves</t>
  </si>
  <si>
    <t xml:space="preserve">SOC-101-B (29121) Principles of Sociology </t>
  </si>
  <si>
    <t>09/01/2015-12/10/2015 Lecture Tuesday, Thursday 11:20AM - 12:50PM, LLC Building 3, Room 143</t>
  </si>
  <si>
    <t xml:space="preserve">SOC-101-C (29122) Principles of Sociology </t>
  </si>
  <si>
    <t>09/01/2015-12/10/2015 Lecture Tuesday, Thursday 01:00PM - 02:30PM, Bachmann Main Bldg., Room 224</t>
  </si>
  <si>
    <t>Ritamarie Frey</t>
  </si>
  <si>
    <t>15 / 35</t>
  </si>
  <si>
    <t>SOC-215-A (29123) Social Problems</t>
  </si>
  <si>
    <t>08/31/2015-12/11/2015 Lecture Monday, Wednesday, Friday 10:20AM - 11:20AM, Bachmann Main Bldg., Room 130</t>
  </si>
  <si>
    <t>SP-101-A (28858) Elementary Spanish I</t>
  </si>
  <si>
    <t>09/01/2015-12/10/2015 Lecture Tuesday, Thursday 02:40PM - 04:10PM, Bachmann Main Bldg., Room 318</t>
  </si>
  <si>
    <t>Jonathan Maxwell</t>
  </si>
  <si>
    <t>SP-101-B (28860) Elementary Spanish I</t>
  </si>
  <si>
    <t>08/31/2015-12/11/2015 Lecture Monday, Wednesday, Friday 10:20AM - 11:20AM, Bachmann Main Bldg., Room 318</t>
  </si>
  <si>
    <t>Sr Linda Sariego OSF</t>
  </si>
  <si>
    <t>SP-101-C (28861) Elementary Spanish I</t>
  </si>
  <si>
    <t>08/31/2015-12/11/2015 Lecture Monday, Wednesday, Friday 11:30AM - 12:30PM, Bachmann Main Bldg., Room 318</t>
  </si>
  <si>
    <t>SP-101-D (28862) Elementary Spanish I</t>
  </si>
  <si>
    <t>08/31/2015-12/11/2015 Lecture Monday, Wednesday, Friday 03:00PM - 04:00PM, Bachmann Main Bldg., Room 318</t>
  </si>
  <si>
    <t>SP-101-E (28865) Elementary Spanish I</t>
  </si>
  <si>
    <t>08/31/2015-12/11/2015 Lecture Monday, Wednesday, Friday 09:10AM - 10:10AM, Bachmann Main Bldg., Room 230</t>
  </si>
  <si>
    <t>Maria deGordon</t>
  </si>
  <si>
    <t>SP-101-F (29124) Elementary Spanish I</t>
  </si>
  <si>
    <t>09/01/2015-12/10/2015 Lecture Tuesday, Thursday 04:20PM - 05:50PM, Bachmann Main Bldg., Room 318</t>
  </si>
  <si>
    <t>SP-101-G (28870) Elementary Spanish I</t>
  </si>
  <si>
    <t>08/31/2015-12/11/2015 Lecture Monday, Wednesday, Friday 01:50PM - 02:50PM, Bachmann Main Bldg., Room 318</t>
  </si>
  <si>
    <t>SP-101-I (28873) Elementary Spanish I</t>
  </si>
  <si>
    <t>09/01/2015-12/10/2015 Lecture Tuesday, Thursday 01:00PM - 02:30PM, Bachmann Main Bldg., Room 318</t>
  </si>
  <si>
    <t>SP-101-J (28876) Elementary Spanish I</t>
  </si>
  <si>
    <t>09/01/2015-12/10/2015 Lecture Tuesday, Thursday 09:40AM - 11:10AM, Bachmann Main Bldg., Room 318</t>
  </si>
  <si>
    <t>Sharren Juliano</t>
  </si>
  <si>
    <t>SP-101-K (28877) Elementary Spanish I</t>
  </si>
  <si>
    <t>09/01/2015-12/10/2015 Lecture Tuesday, Thursday 11:20AM - 12:50PM, Bachmann Main Bldg., Room 318</t>
  </si>
  <si>
    <t>SP-102-A (28879) Elementary Spanish II</t>
  </si>
  <si>
    <t>08/31/2015-12/11/2015 Lecture Monday, Wednesday, Friday 10:20AM - 11:20AM, Bachmann Main Bldg., Room 230</t>
  </si>
  <si>
    <t>SP-102-B (28880) Elementary Spanish II</t>
  </si>
  <si>
    <t>08/31/2015-12/11/2015 Lecture Monday, Wednesday, Friday 11:30AM - 12:30PM, Bachmann Main Bldg., Room 230</t>
  </si>
  <si>
    <t>SP-201-A (28882) Intermediate Spanish I</t>
  </si>
  <si>
    <t>08/31/2015-12/11/2015 Lecture Monday, Wednesday, Friday 03:00PM - 04:00PM, Bachmann Main Bldg., Room 230</t>
  </si>
  <si>
    <t>SP-325-A (29456) La Espana Global</t>
  </si>
  <si>
    <t>08/31/2015-12/11/2015 Lecture Monday, Wednesday, Friday 01:50PM - 02:50PM, Bachmann Main Bldg., Room 230</t>
  </si>
  <si>
    <t>SPEC-212-A (28878) Assistive Technology</t>
  </si>
  <si>
    <t>09/02/2015-12/09/2015 Lecture Wednesday 12:40PM - 03:40PM, Bachmann Main Bldg., Room 224</t>
  </si>
  <si>
    <t>Stephanie Budhai</t>
  </si>
  <si>
    <t>SPEC-222-A (28881) Learning Disabilities</t>
  </si>
  <si>
    <t>09/02/2015-12/09/2015 Lecture Wednesday 12:40PM - 03:40PM, Bachmann Main Bldg., Room 331</t>
  </si>
  <si>
    <t>Daniel McKee</t>
  </si>
  <si>
    <t>SPEC-310-A (28885) Inclusive Education</t>
  </si>
  <si>
    <t>09/02/2015-12/09/2015 Lecture Wednesday 09:10AM - 12:10PM, Bachmann Main Bldg., Room 331</t>
  </si>
  <si>
    <t>SPEC-320-A (28886) Assessment Methods</t>
  </si>
  <si>
    <t>09/01/2015-12/10/2015 Lecture Tuesday, Thursday 02:40PM - 04:10PM, Bachmann Main Bldg., Room 328</t>
  </si>
  <si>
    <t>15 / 20</t>
  </si>
  <si>
    <t>SPEC-322-A (28888) Pervasive Dev.Disorders</t>
  </si>
  <si>
    <t>09/01/2015-12/10/2015 Lecture Tuesday, Thursday 01:00PM - 02:30PM, Bachmann Main Bldg., Room 327</t>
  </si>
  <si>
    <t>Tammy Feil</t>
  </si>
  <si>
    <t>SPEC-401-A (28866) Differentiated Instruction</t>
  </si>
  <si>
    <t>09/02/2015-12/09/2015 Lecture Wednesday 12:40PM - 03:40PM, Bachmann Main Bldg., Room 327</t>
  </si>
  <si>
    <t>SPEC-401-B (28868) Differentiated Instruction</t>
  </si>
  <si>
    <t>09/01/2015-12/10/2015 Lecture Tuesday, Thursday 02:40PM - 04:10PM, Bachmann Main Bldg., Room 327</t>
  </si>
  <si>
    <t>SPEC-415-A (28872) Reading/Writing Instruc.</t>
  </si>
  <si>
    <t>08/31/2015-12/07/2015 Lecture Monday 12:40PM - 03:40PM, Bachmann Main Bldg., Room 331</t>
  </si>
  <si>
    <t>Jenelle Abnett</t>
  </si>
  <si>
    <t>SPEC-424-A (28875) Collaboration/Commun.</t>
  </si>
  <si>
    <t>08/31/2015-12/07/2015 Lecture Monday 09:10AM - 12:10PM, Bachmann Main Bldg., Room 334</t>
  </si>
  <si>
    <t>SW-126-A (29434) Introduction to Social Work</t>
  </si>
  <si>
    <t>09/01/2015-12/10/2015 Lecture Tuesday, Thursday 02:40PM - 04:10PM, Bachmann Main Bldg., Room 331</t>
  </si>
  <si>
    <t>Andrea Murphy</t>
  </si>
  <si>
    <t>THEA-103-A (29065) Intro.to the Theater</t>
  </si>
  <si>
    <t>08/31/2015-12/09/2015 Lecture Monday, Wednesday 04:10PM - 05:40PM, Bruder Life Center, Room THEA</t>
  </si>
  <si>
    <t>Tariq Hamami</t>
  </si>
  <si>
    <t>23 / 35</t>
  </si>
  <si>
    <t>THEA-103-B (29066) Intro.to the Theater</t>
  </si>
  <si>
    <t>09/02/2015-12/09/2015 Lecture Wednesday 12:40PM - 03:40PM, Bruder Life Center, Room THEA</t>
  </si>
  <si>
    <t>THEA-240-A (29067) Fundamentals of Acting</t>
  </si>
  <si>
    <t>08/31/2015-12/07/2015 Lecture Monday 12:40PM - 03:40PM, Bruder Life Center, Room THEA</t>
  </si>
  <si>
    <t>Terence Gleeson</t>
  </si>
  <si>
    <t>THEA-250-A (29068) Theater Prod.:Stage Perfor.</t>
  </si>
  <si>
    <t>08/31/2015-12/07/2015 Lecture Monday 01:50PM - 03:00PM, Bruder Life Center, Room THEA</t>
  </si>
  <si>
    <t>THEA-260-A (29069) Theater Prod.: Stage Crew</t>
  </si>
  <si>
    <t>THEA-270-A (29071) Theater Prod.:Mktng.Staff</t>
  </si>
  <si>
    <t>THEA-340-A (29072) Intermediate Acting</t>
  </si>
  <si>
    <t>THEA-345-A (29073) Advanced Realism</t>
  </si>
  <si>
    <t>THEA-350-A (29074) Theater Prod.:Stage Mgmt.</t>
  </si>
  <si>
    <t>THEA-355-A (29075) Theater Prod.:Dramaturgy</t>
  </si>
  <si>
    <t>THEA-360-A (29076) Theater Prod.:Crew Mgmt.</t>
  </si>
  <si>
    <t>THEA-365-A (29078) Theater Prod.:Design</t>
  </si>
  <si>
    <t>THEA-370-A (29079) Theater Prod.:Mkt.Mgmt.</t>
  </si>
  <si>
    <t>THEA-375-A (29080) Theater Prod.:Publications</t>
  </si>
  <si>
    <t>THEA-440-A (29084) Solo Performance</t>
  </si>
  <si>
    <t>THEA-460-A (29086) Theater Prod.:Tech.Dir.</t>
  </si>
  <si>
    <t>THEA-470-A (29088) Theater Prod.:Mkt.Direction</t>
  </si>
  <si>
    <t>25 / 25</t>
  </si>
  <si>
    <t>THEO-104-A (28593) Theological Fndtns.</t>
  </si>
  <si>
    <t>08/31/2015-12/23/2015 Lecture Monday, Wednesday, Friday 09:10AM - 10:10AM, Rocco A. Abessinio Building, Room CANTICLE</t>
  </si>
  <si>
    <t>THEO-104-B (28594) Theological Fndtns.</t>
  </si>
  <si>
    <t>08/31/2015-12/23/2015 Lecture Monday, Wednesday, Friday 10:20AM - 11:20AM, Rocco A. Abessinio Building, Room CANTICLE</t>
  </si>
  <si>
    <t>Vince Riley</t>
  </si>
  <si>
    <t>THEO-104-C (28595) Theological Fndtns.</t>
  </si>
  <si>
    <t>08/31/2015-12/23/2015 Lecture Monday, Wednesday, Friday 11:30AM - 12:30PM, Rocco A. Abessinio Building, Room CANTICLE</t>
  </si>
  <si>
    <t>James Jordan</t>
  </si>
  <si>
    <t>THEO-104-D (28596) Theological Fndtns.</t>
  </si>
  <si>
    <t>08/31/2015-12/23/2015 Lecture Monday, Wednesday, Friday 12:40PM - 01:40PM, Rocco A. Abessinio Building, Room SAN</t>
  </si>
  <si>
    <t>THEO-104-E (28597) Theological Fndtns.</t>
  </si>
  <si>
    <t>08/31/2015-12/23/2015 Lecture Monday, Wednesday, Friday 01:50PM - 02:50PM, Rocco A. Abessinio Building, Room 334</t>
  </si>
  <si>
    <t>Thomas Jewett</t>
  </si>
  <si>
    <t>THEO-104-F (28598) Theological Fndtns.</t>
  </si>
  <si>
    <t>08/31/2015-12/23/2015 Lecture Monday, Wednesday, Friday 03:00PM - 04:00PM, Rocco A. Abessinio Building, Room CANTICLE</t>
  </si>
  <si>
    <t>Susan Vadas</t>
  </si>
  <si>
    <t>THEO-104-K (28605) Theological Fndtns.</t>
  </si>
  <si>
    <t>09/01/2015-12/22/2015 Lecture Tuesday, Thursday 09:40AM - 11:10AM, Rocco A. Abessinio Building, Room CANTICLE</t>
  </si>
  <si>
    <t>THEO-104-L (28606) Theological Fndtns.</t>
  </si>
  <si>
    <t>09/01/2015-12/22/2015 Lecture Tuesday, Thursday 11:20AM - 12:50PM, Rocco A. Abessinio Building, Room SAN</t>
  </si>
  <si>
    <t>Kenneth Kropp</t>
  </si>
  <si>
    <t>THEO-104-M (28607) Theological Fndtns.</t>
  </si>
  <si>
    <t>09/01/2015-12/22/2015 Lecture Tuesday, Thursday 01:00PM - 02:30PM, Rocco A. Abessinio Building, Room CANTICLE</t>
  </si>
  <si>
    <t>Douglas Rorapaugh</t>
  </si>
  <si>
    <t>THEO-104-N (28608) Theological Fndtns.</t>
  </si>
  <si>
    <t>09/01/2015-12/22/2015 Lecture Tuesday, Thursday 02:40PM - 04:10PM, Rocco A. Abessinio Building, Room SAN</t>
  </si>
  <si>
    <t>THEO-208-A (28610) Catholic Social/Moral Teaching</t>
  </si>
  <si>
    <t>08/31/2015-12/23/2015 Lecture Monday, Wednesday, Friday 01:50PM - 02:50PM, Rocco A. Abessinio Building, Room CANTICLE</t>
  </si>
  <si>
    <t>THEO-220-A (28612) Sport &amp; Spirituality</t>
  </si>
  <si>
    <t>09/01/2015-12/22/2015 Lecture Tuesday, Thursday 09:40AM - 11:10AM, Bachmann Main Bldg., Room 328</t>
  </si>
  <si>
    <t>THEO-226-A (28613) Marriage/World Mtg/Families</t>
  </si>
  <si>
    <t>08/31/2015-12/23/2015 Lecture Monday, Wednesday, Friday 12:40PM - 01:40PM, Rocco A. Abessinio Building, Room CANTICLE</t>
  </si>
  <si>
    <t>THEO-312-B (28615) Fr.Dimensions:Peace/Justice</t>
  </si>
  <si>
    <t>09/01/2015-12/22/2015 Lecture Tuesday, Thursday 02:40PM - 04:10PM, Rocco A. Abessinio Building, Room CANTICLE</t>
  </si>
  <si>
    <t>Miriam Diaz-Gilbert</t>
  </si>
  <si>
    <t>aston, ends by 6, num &lt; 500, &gt;= 3 cr</t>
  </si>
  <si>
    <t>Monday, Wednesday, Friday</t>
  </si>
  <si>
    <t>Tuesday, Thursday</t>
  </si>
  <si>
    <t>Monday, Wednesday</t>
  </si>
  <si>
    <t xml:space="preserve"> </t>
  </si>
  <si>
    <t>08/31/2015-12/11/2015 Lecture Monday 11:30AM - 12:30PM, Bachmann Main Bldg., Room 316 (moreF</t>
  </si>
  <si>
    <t>08/31/2015-12/11/2015 Lecture Monday 09:10AM - 10:10AM, Bachmann Main Bldg., Room 316 (more).F</t>
  </si>
  <si>
    <t>08/31/2015-12/11/2015 Lecture Monday 10:20AM - 11:20AM, Bachmann Main Bldg., Room G7 (more).F</t>
  </si>
  <si>
    <t>09/01/2015-12/11/2015 Lecture Tuesday 09:40AM - 11:10AM, Bachmann Main Bldg., Room G7 (more).NF</t>
  </si>
  <si>
    <t>09/01/2015-12/11/2015 Lecture Tuesday 11:20AM - 12:50PM, Bachmann Main Bldg., Room G9 (more).NF</t>
  </si>
  <si>
    <t>09/01/2015-12/11/2015 Lecture Tuesday 11:20AM - 12:50PM, Bachmann Main Bldg., Room 334 (more).NF</t>
  </si>
  <si>
    <t>09/01/2015-12/11/2015 Lecture Tuesday 01:00PM - 02:30PM, Bachmann Main Bldg., Room 334 (more).NF</t>
  </si>
  <si>
    <t>08/31/2015-12/11/2015 Laboratory Monday 12:40PM - 01:40PM, Bachmann Main Bldg., Room G9 (more).NF</t>
  </si>
  <si>
    <t>09/01/2015-12/11/2015 Lecture Tuesday 02:40PM - 04:10PM, Bachmann Main Bldg., Room 334 (more).NF</t>
  </si>
  <si>
    <t>SUM F</t>
  </si>
  <si>
    <t>SUM  'NF</t>
  </si>
  <si>
    <t>SUM  NF</t>
  </si>
  <si>
    <t>SUM</t>
  </si>
  <si>
    <t>percent F</t>
  </si>
  <si>
    <t>not much erosion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</si>
</sst>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16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17" fontId="0" fillId="0" borderId="0" xfId="0" applyNumberFormat="1" applyAlignment="1">
      <alignment vertical="center" wrapText="1"/>
    </xf>
    <xf numFmtId="16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17" fontId="0" fillId="0" borderId="0" xfId="0" applyNumberFormat="1" applyAlignment="1">
      <alignment vertical="center" wrapText="1"/>
    </xf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void(0);" TargetMode="External"/><Relationship Id="rId29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159" Type="http://schemas.openxmlformats.org/officeDocument/2006/relationships/hyperlink" Target="javascript:void(0);" TargetMode="External"/><Relationship Id="rId324" Type="http://schemas.openxmlformats.org/officeDocument/2006/relationships/hyperlink" Target="javascript:void(0);" TargetMode="External"/><Relationship Id="rId366" Type="http://schemas.openxmlformats.org/officeDocument/2006/relationships/hyperlink" Target="javascript:void(0);" TargetMode="External"/><Relationship Id="rId170" Type="http://schemas.openxmlformats.org/officeDocument/2006/relationships/hyperlink" Target="javascript:void(0);" TargetMode="External"/><Relationship Id="rId226" Type="http://schemas.openxmlformats.org/officeDocument/2006/relationships/hyperlink" Target="javascript:void(0);" TargetMode="External"/><Relationship Id="rId433" Type="http://schemas.openxmlformats.org/officeDocument/2006/relationships/hyperlink" Target="javascript:void(0);" TargetMode="External"/><Relationship Id="rId268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335" Type="http://schemas.openxmlformats.org/officeDocument/2006/relationships/hyperlink" Target="javascript:void(0);" TargetMode="External"/><Relationship Id="rId377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81" Type="http://schemas.openxmlformats.org/officeDocument/2006/relationships/hyperlink" Target="javascript:void(0);" TargetMode="External"/><Relationship Id="rId237" Type="http://schemas.openxmlformats.org/officeDocument/2006/relationships/hyperlink" Target="javascript:void(0);" TargetMode="External"/><Relationship Id="rId402" Type="http://schemas.openxmlformats.org/officeDocument/2006/relationships/hyperlink" Target="javascript:void(0);" TargetMode="External"/><Relationship Id="rId279" Type="http://schemas.openxmlformats.org/officeDocument/2006/relationships/hyperlink" Target="javascript:void(0);" TargetMode="External"/><Relationship Id="rId444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139" Type="http://schemas.openxmlformats.org/officeDocument/2006/relationships/hyperlink" Target="javascript:void(0);" TargetMode="External"/><Relationship Id="rId290" Type="http://schemas.openxmlformats.org/officeDocument/2006/relationships/hyperlink" Target="javascript:void(0);" TargetMode="External"/><Relationship Id="rId304" Type="http://schemas.openxmlformats.org/officeDocument/2006/relationships/hyperlink" Target="javascript:void(0);" TargetMode="External"/><Relationship Id="rId346" Type="http://schemas.openxmlformats.org/officeDocument/2006/relationships/hyperlink" Target="javascript:void(0);" TargetMode="External"/><Relationship Id="rId388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150" Type="http://schemas.openxmlformats.org/officeDocument/2006/relationships/hyperlink" Target="javascript:void(0);" TargetMode="External"/><Relationship Id="rId192" Type="http://schemas.openxmlformats.org/officeDocument/2006/relationships/hyperlink" Target="javascript:void(0);" TargetMode="External"/><Relationship Id="rId206" Type="http://schemas.openxmlformats.org/officeDocument/2006/relationships/hyperlink" Target="javascript:void(0);" TargetMode="External"/><Relationship Id="rId413" Type="http://schemas.openxmlformats.org/officeDocument/2006/relationships/hyperlink" Target="javascript:void(0);" TargetMode="External"/><Relationship Id="rId248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315" Type="http://schemas.openxmlformats.org/officeDocument/2006/relationships/hyperlink" Target="javascript:void(0);" TargetMode="External"/><Relationship Id="rId357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40" Type="http://schemas.openxmlformats.org/officeDocument/2006/relationships/hyperlink" Target="javascript:void(0);" TargetMode="External"/><Relationship Id="rId161" Type="http://schemas.openxmlformats.org/officeDocument/2006/relationships/hyperlink" Target="javascript:void(0);" TargetMode="External"/><Relationship Id="rId182" Type="http://schemas.openxmlformats.org/officeDocument/2006/relationships/hyperlink" Target="javascript:void(0);" TargetMode="External"/><Relationship Id="rId217" Type="http://schemas.openxmlformats.org/officeDocument/2006/relationships/hyperlink" Target="javascript:void(0);" TargetMode="External"/><Relationship Id="rId378" Type="http://schemas.openxmlformats.org/officeDocument/2006/relationships/hyperlink" Target="javascript:void(0);" TargetMode="External"/><Relationship Id="rId399" Type="http://schemas.openxmlformats.org/officeDocument/2006/relationships/hyperlink" Target="javascript:void(0);" TargetMode="External"/><Relationship Id="rId403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238" Type="http://schemas.openxmlformats.org/officeDocument/2006/relationships/hyperlink" Target="javascript:void(0);" TargetMode="External"/><Relationship Id="rId259" Type="http://schemas.openxmlformats.org/officeDocument/2006/relationships/hyperlink" Target="javascript:void(0);" TargetMode="External"/><Relationship Id="rId424" Type="http://schemas.openxmlformats.org/officeDocument/2006/relationships/hyperlink" Target="javascript:void(0);" TargetMode="External"/><Relationship Id="rId44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270" Type="http://schemas.openxmlformats.org/officeDocument/2006/relationships/hyperlink" Target="javascript:void(0);" TargetMode="External"/><Relationship Id="rId291" Type="http://schemas.openxmlformats.org/officeDocument/2006/relationships/hyperlink" Target="javascript:void(0);" TargetMode="External"/><Relationship Id="rId305" Type="http://schemas.openxmlformats.org/officeDocument/2006/relationships/hyperlink" Target="javascript:void(0);" TargetMode="External"/><Relationship Id="rId326" Type="http://schemas.openxmlformats.org/officeDocument/2006/relationships/hyperlink" Target="javascript:void(0);" TargetMode="External"/><Relationship Id="rId347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130" Type="http://schemas.openxmlformats.org/officeDocument/2006/relationships/hyperlink" Target="javascript:void(0);" TargetMode="External"/><Relationship Id="rId151" Type="http://schemas.openxmlformats.org/officeDocument/2006/relationships/hyperlink" Target="javascript:void(0);" TargetMode="External"/><Relationship Id="rId368" Type="http://schemas.openxmlformats.org/officeDocument/2006/relationships/hyperlink" Target="javascript:void(0);" TargetMode="External"/><Relationship Id="rId389" Type="http://schemas.openxmlformats.org/officeDocument/2006/relationships/hyperlink" Target="javascript:void(0);" TargetMode="External"/><Relationship Id="rId172" Type="http://schemas.openxmlformats.org/officeDocument/2006/relationships/hyperlink" Target="javascript:void(0);" TargetMode="External"/><Relationship Id="rId193" Type="http://schemas.openxmlformats.org/officeDocument/2006/relationships/hyperlink" Target="javascript:void(0);" TargetMode="External"/><Relationship Id="rId207" Type="http://schemas.openxmlformats.org/officeDocument/2006/relationships/hyperlink" Target="javascript:void(0);" TargetMode="External"/><Relationship Id="rId228" Type="http://schemas.openxmlformats.org/officeDocument/2006/relationships/hyperlink" Target="javascript:void(0);" TargetMode="External"/><Relationship Id="rId249" Type="http://schemas.openxmlformats.org/officeDocument/2006/relationships/hyperlink" Target="javascript:void(0);" TargetMode="External"/><Relationship Id="rId414" Type="http://schemas.openxmlformats.org/officeDocument/2006/relationships/hyperlink" Target="javascript:void(0);" TargetMode="External"/><Relationship Id="rId435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260" Type="http://schemas.openxmlformats.org/officeDocument/2006/relationships/hyperlink" Target="javascript:void(0);" TargetMode="External"/><Relationship Id="rId281" Type="http://schemas.openxmlformats.org/officeDocument/2006/relationships/hyperlink" Target="javascript:void(0);" TargetMode="External"/><Relationship Id="rId316" Type="http://schemas.openxmlformats.org/officeDocument/2006/relationships/hyperlink" Target="javascript:void(0);" TargetMode="External"/><Relationship Id="rId337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20" Type="http://schemas.openxmlformats.org/officeDocument/2006/relationships/hyperlink" Target="javascript:void(0);" TargetMode="External"/><Relationship Id="rId141" Type="http://schemas.openxmlformats.org/officeDocument/2006/relationships/hyperlink" Target="javascript:void(0);" TargetMode="External"/><Relationship Id="rId358" Type="http://schemas.openxmlformats.org/officeDocument/2006/relationships/hyperlink" Target="javascript:void(0);" TargetMode="External"/><Relationship Id="rId379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62" Type="http://schemas.openxmlformats.org/officeDocument/2006/relationships/hyperlink" Target="javascript:void(0);" TargetMode="External"/><Relationship Id="rId183" Type="http://schemas.openxmlformats.org/officeDocument/2006/relationships/hyperlink" Target="javascript:void(0);" TargetMode="External"/><Relationship Id="rId218" Type="http://schemas.openxmlformats.org/officeDocument/2006/relationships/hyperlink" Target="javascript:void(0);" TargetMode="External"/><Relationship Id="rId239" Type="http://schemas.openxmlformats.org/officeDocument/2006/relationships/hyperlink" Target="javascript:void(0);" TargetMode="External"/><Relationship Id="rId390" Type="http://schemas.openxmlformats.org/officeDocument/2006/relationships/hyperlink" Target="javascript:void(0);" TargetMode="External"/><Relationship Id="rId404" Type="http://schemas.openxmlformats.org/officeDocument/2006/relationships/hyperlink" Target="javascript:void(0);" TargetMode="External"/><Relationship Id="rId425" Type="http://schemas.openxmlformats.org/officeDocument/2006/relationships/hyperlink" Target="javascript:void(0);" TargetMode="External"/><Relationship Id="rId446" Type="http://schemas.openxmlformats.org/officeDocument/2006/relationships/hyperlink" Target="https://wa.neumann.edu/WebAdvisor/WebAdvisor?TOKENIDX=9794703642&amp;SS=2&amp;APP=ST&amp;CONSTITUENCY=WBST" TargetMode="External"/><Relationship Id="rId250" Type="http://schemas.openxmlformats.org/officeDocument/2006/relationships/hyperlink" Target="javascript:void(0);" TargetMode="External"/><Relationship Id="rId271" Type="http://schemas.openxmlformats.org/officeDocument/2006/relationships/hyperlink" Target="javascript:void(0);" TargetMode="External"/><Relationship Id="rId292" Type="http://schemas.openxmlformats.org/officeDocument/2006/relationships/hyperlink" Target="javascript:void(0);" TargetMode="External"/><Relationship Id="rId306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31" Type="http://schemas.openxmlformats.org/officeDocument/2006/relationships/hyperlink" Target="javascript:void(0);" TargetMode="External"/><Relationship Id="rId327" Type="http://schemas.openxmlformats.org/officeDocument/2006/relationships/hyperlink" Target="javascript:void(0);" TargetMode="External"/><Relationship Id="rId348" Type="http://schemas.openxmlformats.org/officeDocument/2006/relationships/hyperlink" Target="javascript:void(0);" TargetMode="External"/><Relationship Id="rId369" Type="http://schemas.openxmlformats.org/officeDocument/2006/relationships/hyperlink" Target="javascript:void(0);" TargetMode="External"/><Relationship Id="rId152" Type="http://schemas.openxmlformats.org/officeDocument/2006/relationships/hyperlink" Target="javascript:void(0);" TargetMode="External"/><Relationship Id="rId173" Type="http://schemas.openxmlformats.org/officeDocument/2006/relationships/hyperlink" Target="javascript:void(0);" TargetMode="External"/><Relationship Id="rId194" Type="http://schemas.openxmlformats.org/officeDocument/2006/relationships/hyperlink" Target="javascript:void(0);" TargetMode="External"/><Relationship Id="rId208" Type="http://schemas.openxmlformats.org/officeDocument/2006/relationships/hyperlink" Target="javascript:void(0);" TargetMode="External"/><Relationship Id="rId229" Type="http://schemas.openxmlformats.org/officeDocument/2006/relationships/hyperlink" Target="javascript:void(0);" TargetMode="External"/><Relationship Id="rId380" Type="http://schemas.openxmlformats.org/officeDocument/2006/relationships/hyperlink" Target="javascript:void(0);" TargetMode="External"/><Relationship Id="rId415" Type="http://schemas.openxmlformats.org/officeDocument/2006/relationships/hyperlink" Target="javascript:void(0);" TargetMode="External"/><Relationship Id="rId436" Type="http://schemas.openxmlformats.org/officeDocument/2006/relationships/hyperlink" Target="javascript:void(0);" TargetMode="External"/><Relationship Id="rId240" Type="http://schemas.openxmlformats.org/officeDocument/2006/relationships/hyperlink" Target="javascript:void(0);" TargetMode="External"/><Relationship Id="rId261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282" Type="http://schemas.openxmlformats.org/officeDocument/2006/relationships/hyperlink" Target="javascript:void(0);" TargetMode="External"/><Relationship Id="rId317" Type="http://schemas.openxmlformats.org/officeDocument/2006/relationships/hyperlink" Target="javascript:void(0);" TargetMode="External"/><Relationship Id="rId338" Type="http://schemas.openxmlformats.org/officeDocument/2006/relationships/hyperlink" Target="javascript:void(0);" TargetMode="External"/><Relationship Id="rId359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142" Type="http://schemas.openxmlformats.org/officeDocument/2006/relationships/hyperlink" Target="javascript:void(0);" TargetMode="External"/><Relationship Id="rId163" Type="http://schemas.openxmlformats.org/officeDocument/2006/relationships/hyperlink" Target="javascript:void(0);" TargetMode="External"/><Relationship Id="rId184" Type="http://schemas.openxmlformats.org/officeDocument/2006/relationships/hyperlink" Target="javascript:void(0);" TargetMode="External"/><Relationship Id="rId219" Type="http://schemas.openxmlformats.org/officeDocument/2006/relationships/hyperlink" Target="javascript:void(0);" TargetMode="External"/><Relationship Id="rId370" Type="http://schemas.openxmlformats.org/officeDocument/2006/relationships/hyperlink" Target="javascript:void(0);" TargetMode="External"/><Relationship Id="rId391" Type="http://schemas.openxmlformats.org/officeDocument/2006/relationships/hyperlink" Target="javascript:void(0);" TargetMode="External"/><Relationship Id="rId405" Type="http://schemas.openxmlformats.org/officeDocument/2006/relationships/hyperlink" Target="javascript:void(0);" TargetMode="External"/><Relationship Id="rId426" Type="http://schemas.openxmlformats.org/officeDocument/2006/relationships/hyperlink" Target="javascript:void(0);" TargetMode="External"/><Relationship Id="rId230" Type="http://schemas.openxmlformats.org/officeDocument/2006/relationships/hyperlink" Target="javascript:void(0);" TargetMode="External"/><Relationship Id="rId251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272" Type="http://schemas.openxmlformats.org/officeDocument/2006/relationships/hyperlink" Target="javascript:void(0);" TargetMode="External"/><Relationship Id="rId293" Type="http://schemas.openxmlformats.org/officeDocument/2006/relationships/hyperlink" Target="javascript:void(0);" TargetMode="External"/><Relationship Id="rId307" Type="http://schemas.openxmlformats.org/officeDocument/2006/relationships/hyperlink" Target="javascript:void(0);" TargetMode="External"/><Relationship Id="rId328" Type="http://schemas.openxmlformats.org/officeDocument/2006/relationships/hyperlink" Target="javascript:void(0);" TargetMode="External"/><Relationship Id="rId349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32" Type="http://schemas.openxmlformats.org/officeDocument/2006/relationships/hyperlink" Target="javascript:void(0);" TargetMode="External"/><Relationship Id="rId153" Type="http://schemas.openxmlformats.org/officeDocument/2006/relationships/hyperlink" Target="javascript:void(0);" TargetMode="External"/><Relationship Id="rId174" Type="http://schemas.openxmlformats.org/officeDocument/2006/relationships/hyperlink" Target="javascript:void(0);" TargetMode="External"/><Relationship Id="rId195" Type="http://schemas.openxmlformats.org/officeDocument/2006/relationships/hyperlink" Target="javascript:void(0);" TargetMode="External"/><Relationship Id="rId209" Type="http://schemas.openxmlformats.org/officeDocument/2006/relationships/hyperlink" Target="javascript:void(0);" TargetMode="External"/><Relationship Id="rId360" Type="http://schemas.openxmlformats.org/officeDocument/2006/relationships/hyperlink" Target="javascript:void(0);" TargetMode="External"/><Relationship Id="rId381" Type="http://schemas.openxmlformats.org/officeDocument/2006/relationships/hyperlink" Target="javascript:void(0);" TargetMode="External"/><Relationship Id="rId416" Type="http://schemas.openxmlformats.org/officeDocument/2006/relationships/hyperlink" Target="javascript:void(0);" TargetMode="External"/><Relationship Id="rId220" Type="http://schemas.openxmlformats.org/officeDocument/2006/relationships/hyperlink" Target="javascript:void(0);" TargetMode="External"/><Relationship Id="rId241" Type="http://schemas.openxmlformats.org/officeDocument/2006/relationships/hyperlink" Target="javascript:void(0);" TargetMode="External"/><Relationship Id="rId437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262" Type="http://schemas.openxmlformats.org/officeDocument/2006/relationships/hyperlink" Target="javascript:void(0);" TargetMode="External"/><Relationship Id="rId283" Type="http://schemas.openxmlformats.org/officeDocument/2006/relationships/hyperlink" Target="javascript:void(0);" TargetMode="External"/><Relationship Id="rId318" Type="http://schemas.openxmlformats.org/officeDocument/2006/relationships/hyperlink" Target="javascript:void(0);" TargetMode="External"/><Relationship Id="rId339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43" Type="http://schemas.openxmlformats.org/officeDocument/2006/relationships/hyperlink" Target="javascript:void(0);" TargetMode="External"/><Relationship Id="rId164" Type="http://schemas.openxmlformats.org/officeDocument/2006/relationships/hyperlink" Target="javascript:void(0);" TargetMode="External"/><Relationship Id="rId185" Type="http://schemas.openxmlformats.org/officeDocument/2006/relationships/hyperlink" Target="javascript:void(0);" TargetMode="External"/><Relationship Id="rId350" Type="http://schemas.openxmlformats.org/officeDocument/2006/relationships/hyperlink" Target="javascript:void(0);" TargetMode="External"/><Relationship Id="rId371" Type="http://schemas.openxmlformats.org/officeDocument/2006/relationships/hyperlink" Target="javascript:void(0);" TargetMode="External"/><Relationship Id="rId406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210" Type="http://schemas.openxmlformats.org/officeDocument/2006/relationships/hyperlink" Target="javascript:void(0);" TargetMode="External"/><Relationship Id="rId392" Type="http://schemas.openxmlformats.org/officeDocument/2006/relationships/hyperlink" Target="javascript:void(0);" TargetMode="External"/><Relationship Id="rId427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231" Type="http://schemas.openxmlformats.org/officeDocument/2006/relationships/hyperlink" Target="javascript:void(0);" TargetMode="External"/><Relationship Id="rId252" Type="http://schemas.openxmlformats.org/officeDocument/2006/relationships/hyperlink" Target="javascript:void(0);" TargetMode="External"/><Relationship Id="rId273" Type="http://schemas.openxmlformats.org/officeDocument/2006/relationships/hyperlink" Target="javascript:void(0);" TargetMode="External"/><Relationship Id="rId294" Type="http://schemas.openxmlformats.org/officeDocument/2006/relationships/hyperlink" Target="javascript:void(0);" TargetMode="External"/><Relationship Id="rId308" Type="http://schemas.openxmlformats.org/officeDocument/2006/relationships/hyperlink" Target="javascript:void(0);" TargetMode="External"/><Relationship Id="rId329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154" Type="http://schemas.openxmlformats.org/officeDocument/2006/relationships/hyperlink" Target="javascript:void(0);" TargetMode="External"/><Relationship Id="rId175" Type="http://schemas.openxmlformats.org/officeDocument/2006/relationships/hyperlink" Target="javascript:void(0);" TargetMode="External"/><Relationship Id="rId340" Type="http://schemas.openxmlformats.org/officeDocument/2006/relationships/hyperlink" Target="javascript:void(0);" TargetMode="External"/><Relationship Id="rId361" Type="http://schemas.openxmlformats.org/officeDocument/2006/relationships/hyperlink" Target="javascript:void(0);" TargetMode="External"/><Relationship Id="rId196" Type="http://schemas.openxmlformats.org/officeDocument/2006/relationships/hyperlink" Target="javascript:void(0);" TargetMode="External"/><Relationship Id="rId200" Type="http://schemas.openxmlformats.org/officeDocument/2006/relationships/hyperlink" Target="javascript:void(0);" TargetMode="External"/><Relationship Id="rId382" Type="http://schemas.openxmlformats.org/officeDocument/2006/relationships/hyperlink" Target="javascript:void(0);" TargetMode="External"/><Relationship Id="rId417" Type="http://schemas.openxmlformats.org/officeDocument/2006/relationships/hyperlink" Target="javascript:void(0);" TargetMode="External"/><Relationship Id="rId438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21" Type="http://schemas.openxmlformats.org/officeDocument/2006/relationships/hyperlink" Target="javascript:void(0);" TargetMode="External"/><Relationship Id="rId242" Type="http://schemas.openxmlformats.org/officeDocument/2006/relationships/hyperlink" Target="javascript:void(0);" TargetMode="External"/><Relationship Id="rId263" Type="http://schemas.openxmlformats.org/officeDocument/2006/relationships/hyperlink" Target="javascript:void(0);" TargetMode="External"/><Relationship Id="rId284" Type="http://schemas.openxmlformats.org/officeDocument/2006/relationships/hyperlink" Target="javascript:void(0);" TargetMode="External"/><Relationship Id="rId319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144" Type="http://schemas.openxmlformats.org/officeDocument/2006/relationships/hyperlink" Target="javascript:void(0);" TargetMode="External"/><Relationship Id="rId330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165" Type="http://schemas.openxmlformats.org/officeDocument/2006/relationships/hyperlink" Target="javascript:void(0);" TargetMode="External"/><Relationship Id="rId186" Type="http://schemas.openxmlformats.org/officeDocument/2006/relationships/hyperlink" Target="javascript:void(0);" TargetMode="External"/><Relationship Id="rId351" Type="http://schemas.openxmlformats.org/officeDocument/2006/relationships/hyperlink" Target="javascript:void(0);" TargetMode="External"/><Relationship Id="rId372" Type="http://schemas.openxmlformats.org/officeDocument/2006/relationships/hyperlink" Target="javascript:void(0);" TargetMode="External"/><Relationship Id="rId393" Type="http://schemas.openxmlformats.org/officeDocument/2006/relationships/hyperlink" Target="javascript:void(0);" TargetMode="External"/><Relationship Id="rId407" Type="http://schemas.openxmlformats.org/officeDocument/2006/relationships/hyperlink" Target="javascript:void(0);" TargetMode="External"/><Relationship Id="rId428" Type="http://schemas.openxmlformats.org/officeDocument/2006/relationships/hyperlink" Target="javascript:void(0);" TargetMode="External"/><Relationship Id="rId211" Type="http://schemas.openxmlformats.org/officeDocument/2006/relationships/hyperlink" Target="javascript:void(0);" TargetMode="External"/><Relationship Id="rId232" Type="http://schemas.openxmlformats.org/officeDocument/2006/relationships/hyperlink" Target="javascript:void(0);" TargetMode="External"/><Relationship Id="rId253" Type="http://schemas.openxmlformats.org/officeDocument/2006/relationships/hyperlink" Target="javascript:void(0);" TargetMode="External"/><Relationship Id="rId274" Type="http://schemas.openxmlformats.org/officeDocument/2006/relationships/hyperlink" Target="javascript:void(0);" TargetMode="External"/><Relationship Id="rId295" Type="http://schemas.openxmlformats.org/officeDocument/2006/relationships/hyperlink" Target="javascript:void(0);" TargetMode="External"/><Relationship Id="rId309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34" Type="http://schemas.openxmlformats.org/officeDocument/2006/relationships/hyperlink" Target="javascript:void(0);" TargetMode="External"/><Relationship Id="rId320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155" Type="http://schemas.openxmlformats.org/officeDocument/2006/relationships/hyperlink" Target="javascript:void(0);" TargetMode="External"/><Relationship Id="rId176" Type="http://schemas.openxmlformats.org/officeDocument/2006/relationships/hyperlink" Target="javascript:void(0);" TargetMode="External"/><Relationship Id="rId197" Type="http://schemas.openxmlformats.org/officeDocument/2006/relationships/hyperlink" Target="javascript:void(0);" TargetMode="External"/><Relationship Id="rId341" Type="http://schemas.openxmlformats.org/officeDocument/2006/relationships/hyperlink" Target="javascript:void(0);" TargetMode="External"/><Relationship Id="rId362" Type="http://schemas.openxmlformats.org/officeDocument/2006/relationships/hyperlink" Target="javascript:void(0);" TargetMode="External"/><Relationship Id="rId383" Type="http://schemas.openxmlformats.org/officeDocument/2006/relationships/hyperlink" Target="javascript:void(0);" TargetMode="External"/><Relationship Id="rId418" Type="http://schemas.openxmlformats.org/officeDocument/2006/relationships/hyperlink" Target="javascript:void(0);" TargetMode="External"/><Relationship Id="rId439" Type="http://schemas.openxmlformats.org/officeDocument/2006/relationships/hyperlink" Target="javascript:void(0);" TargetMode="External"/><Relationship Id="rId201" Type="http://schemas.openxmlformats.org/officeDocument/2006/relationships/hyperlink" Target="javascript:void(0);" TargetMode="External"/><Relationship Id="rId222" Type="http://schemas.openxmlformats.org/officeDocument/2006/relationships/hyperlink" Target="javascript:void(0);" TargetMode="External"/><Relationship Id="rId243" Type="http://schemas.openxmlformats.org/officeDocument/2006/relationships/hyperlink" Target="javascript:void(0);" TargetMode="External"/><Relationship Id="rId264" Type="http://schemas.openxmlformats.org/officeDocument/2006/relationships/hyperlink" Target="javascript:void(0);" TargetMode="External"/><Relationship Id="rId285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24" Type="http://schemas.openxmlformats.org/officeDocument/2006/relationships/hyperlink" Target="javascript:void(0);" TargetMode="External"/><Relationship Id="rId310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145" Type="http://schemas.openxmlformats.org/officeDocument/2006/relationships/hyperlink" Target="javascript:void(0);" TargetMode="External"/><Relationship Id="rId166" Type="http://schemas.openxmlformats.org/officeDocument/2006/relationships/hyperlink" Target="javascript:void(0);" TargetMode="External"/><Relationship Id="rId187" Type="http://schemas.openxmlformats.org/officeDocument/2006/relationships/hyperlink" Target="javascript:void(0);" TargetMode="External"/><Relationship Id="rId331" Type="http://schemas.openxmlformats.org/officeDocument/2006/relationships/hyperlink" Target="javascript:void(0);" TargetMode="External"/><Relationship Id="rId352" Type="http://schemas.openxmlformats.org/officeDocument/2006/relationships/hyperlink" Target="javascript:void(0);" TargetMode="External"/><Relationship Id="rId373" Type="http://schemas.openxmlformats.org/officeDocument/2006/relationships/hyperlink" Target="javascript:void(0);" TargetMode="External"/><Relationship Id="rId394" Type="http://schemas.openxmlformats.org/officeDocument/2006/relationships/hyperlink" Target="javascript:void(0);" TargetMode="External"/><Relationship Id="rId408" Type="http://schemas.openxmlformats.org/officeDocument/2006/relationships/hyperlink" Target="javascript:void(0);" TargetMode="External"/><Relationship Id="rId429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212" Type="http://schemas.openxmlformats.org/officeDocument/2006/relationships/hyperlink" Target="javascript:void(0);" TargetMode="External"/><Relationship Id="rId233" Type="http://schemas.openxmlformats.org/officeDocument/2006/relationships/hyperlink" Target="javascript:void(0);" TargetMode="External"/><Relationship Id="rId254" Type="http://schemas.openxmlformats.org/officeDocument/2006/relationships/hyperlink" Target="javascript:void(0);" TargetMode="External"/><Relationship Id="rId440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275" Type="http://schemas.openxmlformats.org/officeDocument/2006/relationships/hyperlink" Target="javascript:void(0);" TargetMode="External"/><Relationship Id="rId296" Type="http://schemas.openxmlformats.org/officeDocument/2006/relationships/hyperlink" Target="javascript:void(0);" TargetMode="External"/><Relationship Id="rId300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135" Type="http://schemas.openxmlformats.org/officeDocument/2006/relationships/hyperlink" Target="javascript:void(0);" TargetMode="External"/><Relationship Id="rId156" Type="http://schemas.openxmlformats.org/officeDocument/2006/relationships/hyperlink" Target="javascript:void(0);" TargetMode="External"/><Relationship Id="rId177" Type="http://schemas.openxmlformats.org/officeDocument/2006/relationships/hyperlink" Target="javascript:void(0);" TargetMode="External"/><Relationship Id="rId198" Type="http://schemas.openxmlformats.org/officeDocument/2006/relationships/hyperlink" Target="javascript:void(0);" TargetMode="External"/><Relationship Id="rId321" Type="http://schemas.openxmlformats.org/officeDocument/2006/relationships/hyperlink" Target="javascript:void(0);" TargetMode="External"/><Relationship Id="rId342" Type="http://schemas.openxmlformats.org/officeDocument/2006/relationships/hyperlink" Target="javascript:void(0);" TargetMode="External"/><Relationship Id="rId363" Type="http://schemas.openxmlformats.org/officeDocument/2006/relationships/hyperlink" Target="javascript:void(0);" TargetMode="External"/><Relationship Id="rId384" Type="http://schemas.openxmlformats.org/officeDocument/2006/relationships/hyperlink" Target="javascript:void(0);" TargetMode="External"/><Relationship Id="rId419" Type="http://schemas.openxmlformats.org/officeDocument/2006/relationships/hyperlink" Target="javascript:void(0);" TargetMode="External"/><Relationship Id="rId202" Type="http://schemas.openxmlformats.org/officeDocument/2006/relationships/hyperlink" Target="javascript:void(0);" TargetMode="External"/><Relationship Id="rId223" Type="http://schemas.openxmlformats.org/officeDocument/2006/relationships/hyperlink" Target="javascript:void(0);" TargetMode="External"/><Relationship Id="rId244" Type="http://schemas.openxmlformats.org/officeDocument/2006/relationships/hyperlink" Target="javascript:void(0);" TargetMode="External"/><Relationship Id="rId430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65" Type="http://schemas.openxmlformats.org/officeDocument/2006/relationships/hyperlink" Target="javascript:void(0);" TargetMode="External"/><Relationship Id="rId286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146" Type="http://schemas.openxmlformats.org/officeDocument/2006/relationships/hyperlink" Target="javascript:void(0);" TargetMode="External"/><Relationship Id="rId167" Type="http://schemas.openxmlformats.org/officeDocument/2006/relationships/hyperlink" Target="javascript:void(0);" TargetMode="External"/><Relationship Id="rId188" Type="http://schemas.openxmlformats.org/officeDocument/2006/relationships/hyperlink" Target="javascript:void(0);" TargetMode="External"/><Relationship Id="rId311" Type="http://schemas.openxmlformats.org/officeDocument/2006/relationships/hyperlink" Target="javascript:void(0);" TargetMode="External"/><Relationship Id="rId332" Type="http://schemas.openxmlformats.org/officeDocument/2006/relationships/hyperlink" Target="javascript:void(0);" TargetMode="External"/><Relationship Id="rId353" Type="http://schemas.openxmlformats.org/officeDocument/2006/relationships/hyperlink" Target="javascript:void(0);" TargetMode="External"/><Relationship Id="rId374" Type="http://schemas.openxmlformats.org/officeDocument/2006/relationships/hyperlink" Target="javascript:void(0);" TargetMode="External"/><Relationship Id="rId395" Type="http://schemas.openxmlformats.org/officeDocument/2006/relationships/hyperlink" Target="javascript:void(0);" TargetMode="External"/><Relationship Id="rId409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213" Type="http://schemas.openxmlformats.org/officeDocument/2006/relationships/hyperlink" Target="javascript:void(0);" TargetMode="External"/><Relationship Id="rId234" Type="http://schemas.openxmlformats.org/officeDocument/2006/relationships/hyperlink" Target="javascript:void(0);" TargetMode="External"/><Relationship Id="rId420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255" Type="http://schemas.openxmlformats.org/officeDocument/2006/relationships/hyperlink" Target="javascript:void(0);" TargetMode="External"/><Relationship Id="rId276" Type="http://schemas.openxmlformats.org/officeDocument/2006/relationships/hyperlink" Target="javascript:void(0);" TargetMode="External"/><Relationship Id="rId297" Type="http://schemas.openxmlformats.org/officeDocument/2006/relationships/hyperlink" Target="javascript:void(0);" TargetMode="External"/><Relationship Id="rId441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6" Type="http://schemas.openxmlformats.org/officeDocument/2006/relationships/hyperlink" Target="javascript:void(0);" TargetMode="External"/><Relationship Id="rId157" Type="http://schemas.openxmlformats.org/officeDocument/2006/relationships/hyperlink" Target="javascript:void(0);" TargetMode="External"/><Relationship Id="rId178" Type="http://schemas.openxmlformats.org/officeDocument/2006/relationships/hyperlink" Target="javascript:void(0);" TargetMode="External"/><Relationship Id="rId301" Type="http://schemas.openxmlformats.org/officeDocument/2006/relationships/hyperlink" Target="javascript:void(0);" TargetMode="External"/><Relationship Id="rId322" Type="http://schemas.openxmlformats.org/officeDocument/2006/relationships/hyperlink" Target="javascript:void(0);" TargetMode="External"/><Relationship Id="rId343" Type="http://schemas.openxmlformats.org/officeDocument/2006/relationships/hyperlink" Target="javascript:void(0);" TargetMode="External"/><Relationship Id="rId364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199" Type="http://schemas.openxmlformats.org/officeDocument/2006/relationships/hyperlink" Target="javascript:void(0);" TargetMode="External"/><Relationship Id="rId203" Type="http://schemas.openxmlformats.org/officeDocument/2006/relationships/hyperlink" Target="javascript:void(0);" TargetMode="External"/><Relationship Id="rId385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224" Type="http://schemas.openxmlformats.org/officeDocument/2006/relationships/hyperlink" Target="javascript:void(0);" TargetMode="External"/><Relationship Id="rId245" Type="http://schemas.openxmlformats.org/officeDocument/2006/relationships/hyperlink" Target="javascript:void(0);" TargetMode="External"/><Relationship Id="rId266" Type="http://schemas.openxmlformats.org/officeDocument/2006/relationships/hyperlink" Target="javascript:void(0);" TargetMode="External"/><Relationship Id="rId287" Type="http://schemas.openxmlformats.org/officeDocument/2006/relationships/hyperlink" Target="javascript:void(0);" TargetMode="External"/><Relationship Id="rId410" Type="http://schemas.openxmlformats.org/officeDocument/2006/relationships/hyperlink" Target="javascript:void(0);" TargetMode="External"/><Relationship Id="rId431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javascript:void(0);" TargetMode="External"/><Relationship Id="rId168" Type="http://schemas.openxmlformats.org/officeDocument/2006/relationships/hyperlink" Target="javascript:void(0);" TargetMode="External"/><Relationship Id="rId312" Type="http://schemas.openxmlformats.org/officeDocument/2006/relationships/hyperlink" Target="javascript:void(0);" TargetMode="External"/><Relationship Id="rId333" Type="http://schemas.openxmlformats.org/officeDocument/2006/relationships/hyperlink" Target="javascript:void(0);" TargetMode="External"/><Relationship Id="rId354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189" Type="http://schemas.openxmlformats.org/officeDocument/2006/relationships/hyperlink" Target="javascript:void(0);" TargetMode="External"/><Relationship Id="rId375" Type="http://schemas.openxmlformats.org/officeDocument/2006/relationships/hyperlink" Target="javascript:void(0);" TargetMode="External"/><Relationship Id="rId39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4" Type="http://schemas.openxmlformats.org/officeDocument/2006/relationships/hyperlink" Target="javascript:void(0);" TargetMode="External"/><Relationship Id="rId235" Type="http://schemas.openxmlformats.org/officeDocument/2006/relationships/hyperlink" Target="javascript:void(0);" TargetMode="External"/><Relationship Id="rId256" Type="http://schemas.openxmlformats.org/officeDocument/2006/relationships/hyperlink" Target="javascript:void(0);" TargetMode="External"/><Relationship Id="rId277" Type="http://schemas.openxmlformats.org/officeDocument/2006/relationships/hyperlink" Target="javascript:void(0);" TargetMode="External"/><Relationship Id="rId298" Type="http://schemas.openxmlformats.org/officeDocument/2006/relationships/hyperlink" Target="javascript:void(0);" TargetMode="External"/><Relationship Id="rId400" Type="http://schemas.openxmlformats.org/officeDocument/2006/relationships/hyperlink" Target="javascript:void(0);" TargetMode="External"/><Relationship Id="rId421" Type="http://schemas.openxmlformats.org/officeDocument/2006/relationships/hyperlink" Target="javascript:void(0);" TargetMode="External"/><Relationship Id="rId442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137" Type="http://schemas.openxmlformats.org/officeDocument/2006/relationships/hyperlink" Target="javascript:void(0);" TargetMode="External"/><Relationship Id="rId158" Type="http://schemas.openxmlformats.org/officeDocument/2006/relationships/hyperlink" Target="javascript:void(0);" TargetMode="External"/><Relationship Id="rId302" Type="http://schemas.openxmlformats.org/officeDocument/2006/relationships/hyperlink" Target="javascript:void(0);" TargetMode="External"/><Relationship Id="rId323" Type="http://schemas.openxmlformats.org/officeDocument/2006/relationships/hyperlink" Target="javascript:void(0);" TargetMode="External"/><Relationship Id="rId344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179" Type="http://schemas.openxmlformats.org/officeDocument/2006/relationships/hyperlink" Target="javascript:void(0);" TargetMode="External"/><Relationship Id="rId365" Type="http://schemas.openxmlformats.org/officeDocument/2006/relationships/hyperlink" Target="javascript:void(0);" TargetMode="External"/><Relationship Id="rId386" Type="http://schemas.openxmlformats.org/officeDocument/2006/relationships/hyperlink" Target="javascript:void(0);" TargetMode="External"/><Relationship Id="rId190" Type="http://schemas.openxmlformats.org/officeDocument/2006/relationships/hyperlink" Target="javascript:void(0);" TargetMode="External"/><Relationship Id="rId204" Type="http://schemas.openxmlformats.org/officeDocument/2006/relationships/hyperlink" Target="javascript:void(0);" TargetMode="External"/><Relationship Id="rId225" Type="http://schemas.openxmlformats.org/officeDocument/2006/relationships/hyperlink" Target="javascript:void(0);" TargetMode="External"/><Relationship Id="rId246" Type="http://schemas.openxmlformats.org/officeDocument/2006/relationships/hyperlink" Target="javascript:void(0);" TargetMode="External"/><Relationship Id="rId267" Type="http://schemas.openxmlformats.org/officeDocument/2006/relationships/hyperlink" Target="javascript:void(0);" TargetMode="External"/><Relationship Id="rId288" Type="http://schemas.openxmlformats.org/officeDocument/2006/relationships/hyperlink" Target="javascript:void(0);" TargetMode="External"/><Relationship Id="rId411" Type="http://schemas.openxmlformats.org/officeDocument/2006/relationships/hyperlink" Target="javascript:void(0);" TargetMode="External"/><Relationship Id="rId432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313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148" Type="http://schemas.openxmlformats.org/officeDocument/2006/relationships/hyperlink" Target="javascript:void(0);" TargetMode="External"/><Relationship Id="rId169" Type="http://schemas.openxmlformats.org/officeDocument/2006/relationships/hyperlink" Target="javascript:void(0);" TargetMode="External"/><Relationship Id="rId334" Type="http://schemas.openxmlformats.org/officeDocument/2006/relationships/hyperlink" Target="javascript:void(0);" TargetMode="External"/><Relationship Id="rId355" Type="http://schemas.openxmlformats.org/officeDocument/2006/relationships/hyperlink" Target="javascript:void(0);" TargetMode="External"/><Relationship Id="rId376" Type="http://schemas.openxmlformats.org/officeDocument/2006/relationships/hyperlink" Target="javascript:void(0);" TargetMode="External"/><Relationship Id="rId397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180" Type="http://schemas.openxmlformats.org/officeDocument/2006/relationships/hyperlink" Target="javascript:void(0);" TargetMode="External"/><Relationship Id="rId215" Type="http://schemas.openxmlformats.org/officeDocument/2006/relationships/hyperlink" Target="javascript:void(0);" TargetMode="External"/><Relationship Id="rId236" Type="http://schemas.openxmlformats.org/officeDocument/2006/relationships/hyperlink" Target="javascript:void(0);" TargetMode="External"/><Relationship Id="rId257" Type="http://schemas.openxmlformats.org/officeDocument/2006/relationships/hyperlink" Target="javascript:void(0);" TargetMode="External"/><Relationship Id="rId278" Type="http://schemas.openxmlformats.org/officeDocument/2006/relationships/hyperlink" Target="javascript:void(0);" TargetMode="External"/><Relationship Id="rId401" Type="http://schemas.openxmlformats.org/officeDocument/2006/relationships/hyperlink" Target="javascript:void(0);" TargetMode="External"/><Relationship Id="rId422" Type="http://schemas.openxmlformats.org/officeDocument/2006/relationships/hyperlink" Target="javascript:void(0);" TargetMode="External"/><Relationship Id="rId443" Type="http://schemas.openxmlformats.org/officeDocument/2006/relationships/hyperlink" Target="javascript:void(0);" TargetMode="External"/><Relationship Id="rId303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138" Type="http://schemas.openxmlformats.org/officeDocument/2006/relationships/hyperlink" Target="javascript:void(0);" TargetMode="External"/><Relationship Id="rId345" Type="http://schemas.openxmlformats.org/officeDocument/2006/relationships/hyperlink" Target="javascript:void(0);" TargetMode="External"/><Relationship Id="rId387" Type="http://schemas.openxmlformats.org/officeDocument/2006/relationships/hyperlink" Target="javascript:void(0);" TargetMode="External"/><Relationship Id="rId191" Type="http://schemas.openxmlformats.org/officeDocument/2006/relationships/hyperlink" Target="javascript:void(0);" TargetMode="External"/><Relationship Id="rId205" Type="http://schemas.openxmlformats.org/officeDocument/2006/relationships/hyperlink" Target="javascript:void(0);" TargetMode="External"/><Relationship Id="rId247" Type="http://schemas.openxmlformats.org/officeDocument/2006/relationships/hyperlink" Target="javascript:void(0);" TargetMode="External"/><Relationship Id="rId412" Type="http://schemas.openxmlformats.org/officeDocument/2006/relationships/hyperlink" Target="javascript:void(0);" TargetMode="External"/><Relationship Id="rId107" Type="http://schemas.openxmlformats.org/officeDocument/2006/relationships/hyperlink" Target="javascript:void(0);" TargetMode="External"/><Relationship Id="rId289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149" Type="http://schemas.openxmlformats.org/officeDocument/2006/relationships/hyperlink" Target="javascript:void(0);" TargetMode="External"/><Relationship Id="rId314" Type="http://schemas.openxmlformats.org/officeDocument/2006/relationships/hyperlink" Target="javascript:void(0);" TargetMode="External"/><Relationship Id="rId356" Type="http://schemas.openxmlformats.org/officeDocument/2006/relationships/hyperlink" Target="javascript:void(0);" TargetMode="External"/><Relationship Id="rId398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60" Type="http://schemas.openxmlformats.org/officeDocument/2006/relationships/hyperlink" Target="javascript:void(0);" TargetMode="External"/><Relationship Id="rId216" Type="http://schemas.openxmlformats.org/officeDocument/2006/relationships/hyperlink" Target="javascript:void(0);" TargetMode="External"/><Relationship Id="rId423" Type="http://schemas.openxmlformats.org/officeDocument/2006/relationships/hyperlink" Target="javascript:void(0);" TargetMode="External"/><Relationship Id="rId258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325" Type="http://schemas.openxmlformats.org/officeDocument/2006/relationships/hyperlink" Target="javascript:void(0);" TargetMode="External"/><Relationship Id="rId367" Type="http://schemas.openxmlformats.org/officeDocument/2006/relationships/hyperlink" Target="javascript:void(0);" TargetMode="External"/><Relationship Id="rId171" Type="http://schemas.openxmlformats.org/officeDocument/2006/relationships/hyperlink" Target="javascript:void(0);" TargetMode="External"/><Relationship Id="rId227" Type="http://schemas.openxmlformats.org/officeDocument/2006/relationships/hyperlink" Target="javascript:void(0);" TargetMode="External"/><Relationship Id="rId269" Type="http://schemas.openxmlformats.org/officeDocument/2006/relationships/hyperlink" Target="javascript:void(0);" TargetMode="External"/><Relationship Id="rId434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280" Type="http://schemas.openxmlformats.org/officeDocument/2006/relationships/hyperlink" Target="javascript:void(0);" TargetMode="External"/><Relationship Id="rId336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1"/>
  <sheetViews>
    <sheetView tabSelected="1" topLeftCell="A981" workbookViewId="0">
      <selection activeCell="L992" sqref="L992"/>
    </sheetView>
  </sheetViews>
  <sheetFormatPr defaultRowHeight="15" x14ac:dyDescent="0.25"/>
  <cols>
    <col min="12" max="12" width="8.140625" customWidth="1"/>
  </cols>
  <sheetData>
    <row r="1" spans="1:10" x14ac:dyDescent="0.25">
      <c r="A1" s="13" t="s">
        <v>0</v>
      </c>
    </row>
    <row r="3" spans="1:10" ht="225" customHeight="1" x14ac:dyDescent="0.25">
      <c r="A3" s="10" t="s">
        <v>1</v>
      </c>
      <c r="B3" s="10" t="s">
        <v>2</v>
      </c>
      <c r="C3" s="11" t="s">
        <v>3</v>
      </c>
      <c r="D3" s="10" t="s">
        <v>4</v>
      </c>
      <c r="E3" s="10" t="s">
        <v>5</v>
      </c>
      <c r="F3" s="10" t="s">
        <v>6</v>
      </c>
      <c r="G3" s="12">
        <v>10990</v>
      </c>
      <c r="H3" s="10">
        <v>3</v>
      </c>
      <c r="I3" s="10"/>
      <c r="J3" s="10" t="s">
        <v>7</v>
      </c>
    </row>
    <row r="4" spans="1:10" x14ac:dyDescent="0.25">
      <c r="A4" s="10"/>
      <c r="B4" s="10"/>
      <c r="C4" s="11"/>
      <c r="D4" s="10"/>
      <c r="E4" s="10"/>
      <c r="F4" s="10"/>
      <c r="G4" s="12"/>
      <c r="H4" s="10"/>
      <c r="I4" s="10"/>
      <c r="J4" s="10"/>
    </row>
    <row r="5" spans="1:10" ht="225" customHeight="1" x14ac:dyDescent="0.25">
      <c r="A5" s="10" t="s">
        <v>1</v>
      </c>
      <c r="B5" s="10" t="s">
        <v>2</v>
      </c>
      <c r="C5" s="11" t="s">
        <v>8</v>
      </c>
      <c r="D5" s="10" t="s">
        <v>4</v>
      </c>
      <c r="E5" s="10" t="s">
        <v>9</v>
      </c>
      <c r="F5" s="10" t="s">
        <v>6</v>
      </c>
      <c r="G5" s="9">
        <v>42185</v>
      </c>
      <c r="H5" s="10">
        <v>3</v>
      </c>
      <c r="I5" s="10"/>
      <c r="J5" s="10" t="s">
        <v>7</v>
      </c>
    </row>
    <row r="6" spans="1:10" x14ac:dyDescent="0.25">
      <c r="A6" s="10"/>
      <c r="B6" s="10"/>
      <c r="C6" s="11"/>
      <c r="D6" s="10"/>
      <c r="E6" s="10"/>
      <c r="F6" s="10"/>
      <c r="G6" s="9"/>
      <c r="H6" s="10"/>
      <c r="I6" s="10"/>
      <c r="J6" s="10"/>
    </row>
    <row r="7" spans="1:10" ht="210" customHeight="1" x14ac:dyDescent="0.25">
      <c r="A7" s="10" t="s">
        <v>1</v>
      </c>
      <c r="B7" s="10" t="s">
        <v>2</v>
      </c>
      <c r="C7" s="11" t="s">
        <v>10</v>
      </c>
      <c r="D7" s="10" t="s">
        <v>4</v>
      </c>
      <c r="E7" s="10" t="s">
        <v>11</v>
      </c>
      <c r="F7" s="10" t="s">
        <v>12</v>
      </c>
      <c r="G7" s="9">
        <v>42034</v>
      </c>
      <c r="H7" s="10">
        <v>3</v>
      </c>
      <c r="I7" s="10"/>
      <c r="J7" s="10" t="s">
        <v>7</v>
      </c>
    </row>
    <row r="8" spans="1:10" x14ac:dyDescent="0.25">
      <c r="A8" s="10"/>
      <c r="B8" s="10"/>
      <c r="C8" s="11"/>
      <c r="D8" s="10"/>
      <c r="E8" s="10"/>
      <c r="F8" s="10"/>
      <c r="G8" s="9"/>
      <c r="H8" s="10"/>
      <c r="I8" s="10"/>
      <c r="J8" s="10"/>
    </row>
    <row r="9" spans="1:10" ht="210" customHeight="1" x14ac:dyDescent="0.25">
      <c r="A9" s="10" t="s">
        <v>1</v>
      </c>
      <c r="B9" s="10" t="s">
        <v>2</v>
      </c>
      <c r="C9" s="11" t="s">
        <v>13</v>
      </c>
      <c r="D9" s="10" t="s">
        <v>4</v>
      </c>
      <c r="E9" s="10" t="s">
        <v>14</v>
      </c>
      <c r="F9" s="10" t="s">
        <v>12</v>
      </c>
      <c r="G9" s="9">
        <v>42061</v>
      </c>
      <c r="H9" s="10">
        <v>3</v>
      </c>
      <c r="I9" s="10"/>
      <c r="J9" s="10" t="s">
        <v>7</v>
      </c>
    </row>
    <row r="10" spans="1:10" x14ac:dyDescent="0.25">
      <c r="A10" s="10"/>
      <c r="B10" s="10"/>
      <c r="C10" s="11"/>
      <c r="D10" s="10"/>
      <c r="E10" s="10"/>
      <c r="F10" s="10"/>
      <c r="G10" s="9"/>
      <c r="H10" s="10"/>
      <c r="I10" s="10"/>
      <c r="J10" s="10"/>
    </row>
    <row r="11" spans="1:10" ht="210" customHeight="1" x14ac:dyDescent="0.25">
      <c r="A11" s="10" t="s">
        <v>1</v>
      </c>
      <c r="B11" s="10" t="s">
        <v>2</v>
      </c>
      <c r="C11" s="11" t="s">
        <v>15</v>
      </c>
      <c r="D11" s="10" t="s">
        <v>4</v>
      </c>
      <c r="E11" s="10" t="s">
        <v>16</v>
      </c>
      <c r="F11" s="10" t="s">
        <v>6</v>
      </c>
      <c r="G11" s="9">
        <v>42181</v>
      </c>
      <c r="H11" s="10">
        <v>3</v>
      </c>
      <c r="I11" s="10"/>
      <c r="J11" s="10" t="s">
        <v>7</v>
      </c>
    </row>
    <row r="12" spans="1:10" x14ac:dyDescent="0.25">
      <c r="A12" s="10"/>
      <c r="B12" s="10"/>
      <c r="C12" s="11"/>
      <c r="D12" s="10"/>
      <c r="E12" s="10"/>
      <c r="F12" s="10"/>
      <c r="G12" s="9"/>
      <c r="H12" s="10"/>
      <c r="I12" s="10"/>
      <c r="J12" s="10"/>
    </row>
    <row r="13" spans="1:10" ht="240" customHeight="1" x14ac:dyDescent="0.25">
      <c r="A13" s="10" t="s">
        <v>1</v>
      </c>
      <c r="B13" s="10" t="s">
        <v>2</v>
      </c>
      <c r="C13" s="11" t="s">
        <v>17</v>
      </c>
      <c r="D13" s="10" t="s">
        <v>4</v>
      </c>
      <c r="E13" s="10" t="s">
        <v>18</v>
      </c>
      <c r="F13" s="10" t="s">
        <v>19</v>
      </c>
      <c r="G13" s="9">
        <v>42005</v>
      </c>
      <c r="H13" s="10">
        <v>3</v>
      </c>
      <c r="I13" s="10"/>
      <c r="J13" s="10" t="s">
        <v>7</v>
      </c>
    </row>
    <row r="14" spans="1:10" x14ac:dyDescent="0.25">
      <c r="A14" s="10"/>
      <c r="B14" s="10"/>
      <c r="C14" s="11"/>
      <c r="D14" s="10"/>
      <c r="E14" s="10"/>
      <c r="F14" s="10"/>
      <c r="G14" s="9"/>
      <c r="H14" s="10"/>
      <c r="I14" s="10"/>
      <c r="J14" s="10"/>
    </row>
    <row r="15" spans="1:10" ht="285" customHeight="1" x14ac:dyDescent="0.25">
      <c r="A15" s="10" t="s">
        <v>1</v>
      </c>
      <c r="B15" s="10" t="s">
        <v>2</v>
      </c>
      <c r="C15" s="11" t="s">
        <v>20</v>
      </c>
      <c r="D15" s="10" t="s">
        <v>4</v>
      </c>
      <c r="E15" s="10" t="s">
        <v>21</v>
      </c>
      <c r="F15" s="10" t="s">
        <v>19</v>
      </c>
      <c r="G15" s="9">
        <v>42005</v>
      </c>
      <c r="H15" s="10">
        <v>3</v>
      </c>
      <c r="I15" s="10"/>
      <c r="J15" s="10" t="s">
        <v>7</v>
      </c>
    </row>
    <row r="16" spans="1:10" x14ac:dyDescent="0.25">
      <c r="A16" s="10"/>
      <c r="B16" s="10"/>
      <c r="C16" s="11"/>
      <c r="D16" s="10"/>
      <c r="E16" s="10"/>
      <c r="F16" s="10"/>
      <c r="G16" s="9"/>
      <c r="H16" s="10"/>
      <c r="I16" s="10"/>
      <c r="J16" s="10"/>
    </row>
    <row r="17" spans="1:10" ht="210" customHeight="1" x14ac:dyDescent="0.25">
      <c r="A17" s="10" t="s">
        <v>1</v>
      </c>
      <c r="B17" s="10" t="s">
        <v>22</v>
      </c>
      <c r="C17" s="11" t="s">
        <v>23</v>
      </c>
      <c r="D17" s="10" t="s">
        <v>4</v>
      </c>
      <c r="E17" s="10" t="s">
        <v>24</v>
      </c>
      <c r="F17" s="10" t="s">
        <v>25</v>
      </c>
      <c r="G17" s="10">
        <f>-1 / 26</f>
        <v>-3.8461538461538464E-2</v>
      </c>
      <c r="H17" s="10">
        <v>3</v>
      </c>
      <c r="I17" s="10"/>
      <c r="J17" s="10" t="s">
        <v>7</v>
      </c>
    </row>
    <row r="18" spans="1:10" x14ac:dyDescent="0.25">
      <c r="A18" s="10"/>
      <c r="B18" s="10"/>
      <c r="C18" s="11"/>
      <c r="D18" s="10"/>
      <c r="E18" s="10"/>
      <c r="F18" s="10"/>
      <c r="G18" s="10"/>
      <c r="H18" s="10"/>
      <c r="I18" s="10"/>
      <c r="J18" s="10"/>
    </row>
    <row r="19" spans="1:10" ht="210" customHeight="1" x14ac:dyDescent="0.25">
      <c r="A19" s="10" t="s">
        <v>1</v>
      </c>
      <c r="B19" s="10" t="s">
        <v>2</v>
      </c>
      <c r="C19" s="11" t="s">
        <v>26</v>
      </c>
      <c r="D19" s="10" t="s">
        <v>4</v>
      </c>
      <c r="E19" s="10" t="s">
        <v>27</v>
      </c>
      <c r="F19" s="10" t="s">
        <v>28</v>
      </c>
      <c r="G19" s="12">
        <v>11749</v>
      </c>
      <c r="H19" s="10">
        <v>3</v>
      </c>
      <c r="I19" s="10"/>
      <c r="J19" s="10" t="s">
        <v>7</v>
      </c>
    </row>
    <row r="20" spans="1:10" x14ac:dyDescent="0.25">
      <c r="A20" s="10"/>
      <c r="B20" s="10"/>
      <c r="C20" s="11"/>
      <c r="D20" s="10"/>
      <c r="E20" s="10"/>
      <c r="F20" s="10"/>
      <c r="G20" s="12"/>
      <c r="H20" s="10"/>
      <c r="I20" s="10"/>
      <c r="J20" s="10"/>
    </row>
    <row r="21" spans="1:10" ht="210" customHeight="1" x14ac:dyDescent="0.25">
      <c r="A21" s="10" t="s">
        <v>1</v>
      </c>
      <c r="B21" s="10" t="s">
        <v>2</v>
      </c>
      <c r="C21" s="11" t="s">
        <v>29</v>
      </c>
      <c r="D21" s="10" t="s">
        <v>4</v>
      </c>
      <c r="E21" s="10" t="s">
        <v>30</v>
      </c>
      <c r="F21" s="10" t="s">
        <v>28</v>
      </c>
      <c r="G21" s="9">
        <v>42028</v>
      </c>
      <c r="H21" s="10">
        <v>3</v>
      </c>
      <c r="I21" s="10"/>
      <c r="J21" s="10" t="s">
        <v>7</v>
      </c>
    </row>
    <row r="22" spans="1:10" x14ac:dyDescent="0.25">
      <c r="A22" s="10"/>
      <c r="B22" s="10"/>
      <c r="C22" s="11"/>
      <c r="D22" s="10"/>
      <c r="E22" s="10"/>
      <c r="F22" s="10"/>
      <c r="G22" s="9"/>
      <c r="H22" s="10"/>
      <c r="I22" s="10"/>
      <c r="J22" s="10"/>
    </row>
    <row r="23" spans="1:10" ht="195" customHeight="1" x14ac:dyDescent="0.25">
      <c r="A23" s="10" t="s">
        <v>1</v>
      </c>
      <c r="B23" s="10" t="s">
        <v>2</v>
      </c>
      <c r="C23" s="11" t="s">
        <v>31</v>
      </c>
      <c r="D23" s="10" t="s">
        <v>4</v>
      </c>
      <c r="E23" s="10" t="s">
        <v>32</v>
      </c>
      <c r="F23" s="10" t="s">
        <v>33</v>
      </c>
      <c r="G23" s="9">
        <v>42087</v>
      </c>
      <c r="H23" s="10">
        <v>3</v>
      </c>
      <c r="I23" s="10"/>
      <c r="J23" s="10" t="s">
        <v>7</v>
      </c>
    </row>
    <row r="24" spans="1:10" x14ac:dyDescent="0.25">
      <c r="A24" s="10"/>
      <c r="B24" s="10"/>
      <c r="C24" s="11"/>
      <c r="D24" s="10"/>
      <c r="E24" s="10"/>
      <c r="F24" s="10"/>
      <c r="G24" s="9"/>
      <c r="H24" s="10"/>
      <c r="I24" s="10"/>
      <c r="J24" s="10"/>
    </row>
    <row r="25" spans="1:10" ht="195" customHeight="1" x14ac:dyDescent="0.25">
      <c r="A25" s="10" t="s">
        <v>1</v>
      </c>
      <c r="B25" s="10" t="s">
        <v>2</v>
      </c>
      <c r="C25" s="11" t="s">
        <v>34</v>
      </c>
      <c r="D25" s="10" t="s">
        <v>4</v>
      </c>
      <c r="E25" s="10" t="s">
        <v>35</v>
      </c>
      <c r="F25" s="10" t="s">
        <v>33</v>
      </c>
      <c r="G25" s="9">
        <v>42022</v>
      </c>
      <c r="H25" s="10">
        <v>3</v>
      </c>
      <c r="I25" s="10"/>
      <c r="J25" s="10" t="s">
        <v>7</v>
      </c>
    </row>
    <row r="26" spans="1:10" x14ac:dyDescent="0.25">
      <c r="A26" s="10"/>
      <c r="B26" s="10"/>
      <c r="C26" s="11"/>
      <c r="D26" s="10"/>
      <c r="E26" s="10"/>
      <c r="F26" s="10"/>
      <c r="G26" s="9"/>
      <c r="H26" s="10"/>
      <c r="I26" s="10"/>
      <c r="J26" s="10"/>
    </row>
    <row r="27" spans="1:10" x14ac:dyDescent="0.25">
      <c r="A27" s="4"/>
      <c r="B27" s="4"/>
      <c r="C27" s="5"/>
      <c r="D27" s="4"/>
      <c r="E27" s="4"/>
      <c r="F27" s="4"/>
      <c r="G27" s="4"/>
      <c r="H27" s="4"/>
      <c r="I27" s="4"/>
      <c r="J27" s="4"/>
    </row>
    <row r="28" spans="1:10" ht="195" customHeight="1" x14ac:dyDescent="0.25">
      <c r="A28" s="10" t="s">
        <v>1</v>
      </c>
      <c r="B28" s="10" t="s">
        <v>22</v>
      </c>
      <c r="C28" s="11" t="s">
        <v>36</v>
      </c>
      <c r="D28" s="10" t="s">
        <v>4</v>
      </c>
      <c r="E28" s="10" t="s">
        <v>35</v>
      </c>
      <c r="F28" s="10" t="s">
        <v>33</v>
      </c>
      <c r="G28" s="10">
        <f>-1 / 1</f>
        <v>-1</v>
      </c>
      <c r="H28" s="10">
        <v>3</v>
      </c>
      <c r="I28" s="10"/>
      <c r="J28" s="10" t="s">
        <v>7</v>
      </c>
    </row>
    <row r="29" spans="1:10" x14ac:dyDescent="0.25">
      <c r="A29" s="10"/>
      <c r="B29" s="10"/>
      <c r="C29" s="11"/>
      <c r="D29" s="10"/>
      <c r="E29" s="10"/>
      <c r="F29" s="10"/>
      <c r="G29" s="10"/>
      <c r="H29" s="10"/>
      <c r="I29" s="10"/>
      <c r="J29" s="10"/>
    </row>
    <row r="30" spans="1:10" x14ac:dyDescent="0.25">
      <c r="A30" s="4"/>
      <c r="B30" s="4"/>
      <c r="C30" s="5"/>
      <c r="D30" s="4"/>
      <c r="E30" s="4"/>
      <c r="F30" s="4"/>
      <c r="G30" s="4"/>
      <c r="H30" s="4"/>
      <c r="I30" s="4"/>
      <c r="J30" s="4"/>
    </row>
    <row r="31" spans="1:10" ht="195" customHeight="1" x14ac:dyDescent="0.25">
      <c r="A31" s="10" t="s">
        <v>1</v>
      </c>
      <c r="B31" s="10" t="s">
        <v>2</v>
      </c>
      <c r="C31" s="11" t="s">
        <v>37</v>
      </c>
      <c r="D31" s="10" t="s">
        <v>4</v>
      </c>
      <c r="E31" s="10" t="s">
        <v>35</v>
      </c>
      <c r="F31" s="10" t="s">
        <v>33</v>
      </c>
      <c r="G31" s="9">
        <v>42005</v>
      </c>
      <c r="H31" s="10">
        <v>3</v>
      </c>
      <c r="I31" s="10"/>
      <c r="J31" s="10" t="s">
        <v>7</v>
      </c>
    </row>
    <row r="32" spans="1:10" x14ac:dyDescent="0.25">
      <c r="A32" s="10"/>
      <c r="B32" s="10"/>
      <c r="C32" s="11"/>
      <c r="D32" s="10"/>
      <c r="E32" s="10"/>
      <c r="F32" s="10"/>
      <c r="G32" s="9"/>
      <c r="H32" s="10"/>
      <c r="I32" s="10"/>
      <c r="J32" s="10"/>
    </row>
    <row r="33" spans="1:10" ht="285" customHeight="1" x14ac:dyDescent="0.25">
      <c r="A33" s="10" t="s">
        <v>1</v>
      </c>
      <c r="B33" s="10" t="s">
        <v>2</v>
      </c>
      <c r="C33" s="11" t="s">
        <v>38</v>
      </c>
      <c r="D33" s="10" t="s">
        <v>4</v>
      </c>
      <c r="E33" s="10" t="s">
        <v>21</v>
      </c>
      <c r="F33" s="10" t="s">
        <v>33</v>
      </c>
      <c r="G33" s="9">
        <v>42038</v>
      </c>
      <c r="H33" s="10">
        <v>3</v>
      </c>
      <c r="I33" s="10"/>
      <c r="J33" s="10" t="s">
        <v>7</v>
      </c>
    </row>
    <row r="34" spans="1:10" x14ac:dyDescent="0.25">
      <c r="A34" s="10"/>
      <c r="B34" s="10"/>
      <c r="C34" s="11"/>
      <c r="D34" s="10"/>
      <c r="E34" s="10"/>
      <c r="F34" s="10"/>
      <c r="G34" s="9"/>
      <c r="H34" s="10"/>
      <c r="I34" s="10"/>
      <c r="J34" s="10"/>
    </row>
    <row r="35" spans="1:10" x14ac:dyDescent="0.25">
      <c r="A35" s="4"/>
      <c r="B35" s="4"/>
      <c r="C35" s="5"/>
      <c r="D35" s="4"/>
      <c r="E35" s="4"/>
      <c r="F35" s="4"/>
      <c r="G35" s="7"/>
      <c r="H35" s="4"/>
      <c r="I35" s="4"/>
      <c r="J35" s="4"/>
    </row>
    <row r="36" spans="1:10" ht="285" customHeight="1" x14ac:dyDescent="0.25">
      <c r="A36" s="10" t="s">
        <v>1</v>
      </c>
      <c r="B36" s="10" t="s">
        <v>2</v>
      </c>
      <c r="C36" s="11" t="s">
        <v>39</v>
      </c>
      <c r="D36" s="10" t="s">
        <v>4</v>
      </c>
      <c r="E36" s="10" t="s">
        <v>21</v>
      </c>
      <c r="F36" s="10" t="s">
        <v>40</v>
      </c>
      <c r="G36" s="10" t="s">
        <v>41</v>
      </c>
      <c r="H36" s="10">
        <v>3</v>
      </c>
      <c r="I36" s="10"/>
      <c r="J36" s="10" t="s">
        <v>7</v>
      </c>
    </row>
    <row r="37" spans="1:10" x14ac:dyDescent="0.25">
      <c r="A37" s="10"/>
      <c r="B37" s="10"/>
      <c r="C37" s="11"/>
      <c r="D37" s="10"/>
      <c r="E37" s="10"/>
      <c r="F37" s="10"/>
      <c r="G37" s="10"/>
      <c r="H37" s="10"/>
      <c r="I37" s="10"/>
      <c r="J37" s="10"/>
    </row>
    <row r="38" spans="1:10" ht="180" customHeight="1" x14ac:dyDescent="0.25">
      <c r="A38" s="10" t="s">
        <v>1</v>
      </c>
      <c r="B38" s="10" t="s">
        <v>22</v>
      </c>
      <c r="C38" s="11" t="s">
        <v>42</v>
      </c>
      <c r="D38" s="10" t="s">
        <v>4</v>
      </c>
      <c r="E38" s="10" t="s">
        <v>43</v>
      </c>
      <c r="F38" s="10" t="s">
        <v>44</v>
      </c>
      <c r="G38" s="10">
        <f>-4 / 25</f>
        <v>-0.16</v>
      </c>
      <c r="H38" s="10">
        <v>3</v>
      </c>
      <c r="I38" s="10"/>
      <c r="J38" s="10" t="s">
        <v>7</v>
      </c>
    </row>
    <row r="39" spans="1:10" x14ac:dyDescent="0.25">
      <c r="A39" s="10"/>
      <c r="B39" s="10"/>
      <c r="C39" s="11"/>
      <c r="D39" s="10"/>
      <c r="E39" s="10"/>
      <c r="F39" s="10"/>
      <c r="G39" s="10"/>
      <c r="H39" s="10"/>
      <c r="I39" s="10"/>
      <c r="J39" s="10"/>
    </row>
    <row r="40" spans="1:10" ht="195" customHeight="1" x14ac:dyDescent="0.25">
      <c r="A40" s="10" t="s">
        <v>1</v>
      </c>
      <c r="B40" s="10" t="s">
        <v>22</v>
      </c>
      <c r="C40" s="11" t="s">
        <v>45</v>
      </c>
      <c r="D40" s="10" t="s">
        <v>4</v>
      </c>
      <c r="E40" s="10" t="s">
        <v>46</v>
      </c>
      <c r="F40" s="10" t="s">
        <v>44</v>
      </c>
      <c r="G40" s="10">
        <f>-7 / 25</f>
        <v>-0.28000000000000003</v>
      </c>
      <c r="H40" s="10">
        <v>3</v>
      </c>
      <c r="I40" s="10"/>
      <c r="J40" s="10" t="s">
        <v>7</v>
      </c>
    </row>
    <row r="41" spans="1:10" x14ac:dyDescent="0.25">
      <c r="A41" s="10"/>
      <c r="B41" s="10"/>
      <c r="C41" s="11"/>
      <c r="D41" s="10"/>
      <c r="E41" s="10"/>
      <c r="F41" s="10"/>
      <c r="G41" s="10"/>
      <c r="H41" s="10"/>
      <c r="I41" s="10"/>
      <c r="J41" s="10"/>
    </row>
    <row r="42" spans="1:10" ht="195" customHeight="1" x14ac:dyDescent="0.25">
      <c r="A42" s="10" t="s">
        <v>1</v>
      </c>
      <c r="B42" s="10" t="s">
        <v>22</v>
      </c>
      <c r="C42" s="11" t="s">
        <v>47</v>
      </c>
      <c r="D42" s="10" t="s">
        <v>4</v>
      </c>
      <c r="E42" s="10" t="s">
        <v>48</v>
      </c>
      <c r="F42" s="10" t="s">
        <v>44</v>
      </c>
      <c r="G42" s="10">
        <f>-8 / 25</f>
        <v>-0.32</v>
      </c>
      <c r="H42" s="10">
        <v>3</v>
      </c>
      <c r="I42" s="10"/>
      <c r="J42" s="10" t="s">
        <v>7</v>
      </c>
    </row>
    <row r="43" spans="1:10" x14ac:dyDescent="0.25">
      <c r="A43" s="10"/>
      <c r="B43" s="10"/>
      <c r="C43" s="11"/>
      <c r="D43" s="10"/>
      <c r="E43" s="10"/>
      <c r="F43" s="10"/>
      <c r="G43" s="10"/>
      <c r="H43" s="10"/>
      <c r="I43" s="10"/>
      <c r="J43" s="10"/>
    </row>
    <row r="44" spans="1:10" ht="195" customHeight="1" x14ac:dyDescent="0.25">
      <c r="A44" s="10" t="s">
        <v>1</v>
      </c>
      <c r="B44" s="10" t="s">
        <v>2</v>
      </c>
      <c r="C44" s="11" t="s">
        <v>49</v>
      </c>
      <c r="D44" s="10" t="s">
        <v>4</v>
      </c>
      <c r="E44" s="10" t="s">
        <v>50</v>
      </c>
      <c r="F44" s="10" t="s">
        <v>44</v>
      </c>
      <c r="G44" s="9">
        <v>42302</v>
      </c>
      <c r="H44" s="10">
        <v>3</v>
      </c>
      <c r="I44" s="10"/>
      <c r="J44" s="10" t="s">
        <v>51</v>
      </c>
    </row>
    <row r="45" spans="1:10" x14ac:dyDescent="0.25">
      <c r="A45" s="10"/>
      <c r="B45" s="10"/>
      <c r="C45" s="11"/>
      <c r="D45" s="10"/>
      <c r="E45" s="10"/>
      <c r="F45" s="10"/>
      <c r="G45" s="9"/>
      <c r="H45" s="10"/>
      <c r="I45" s="10"/>
      <c r="J45" s="10"/>
    </row>
    <row r="47" spans="1:10" x14ac:dyDescent="0.25">
      <c r="A47" s="4"/>
      <c r="B47" s="4"/>
      <c r="C47" s="5"/>
      <c r="D47" s="4"/>
      <c r="E47" s="4"/>
      <c r="F47" s="4"/>
      <c r="G47" s="6"/>
      <c r="H47" s="4"/>
      <c r="I47" s="4"/>
      <c r="J47" s="4"/>
    </row>
    <row r="48" spans="1:10" x14ac:dyDescent="0.25">
      <c r="A48" s="4"/>
      <c r="B48" s="4"/>
      <c r="C48" s="5"/>
      <c r="D48" s="4"/>
      <c r="E48" s="4"/>
      <c r="F48" s="4"/>
      <c r="G48" s="4"/>
      <c r="H48" s="4"/>
      <c r="I48" s="4"/>
      <c r="J48" s="4"/>
    </row>
    <row r="49" spans="1:10" ht="180" customHeight="1" x14ac:dyDescent="0.25">
      <c r="A49" s="10" t="s">
        <v>1</v>
      </c>
      <c r="B49" s="10" t="s">
        <v>2</v>
      </c>
      <c r="C49" s="11" t="s">
        <v>53</v>
      </c>
      <c r="D49" s="10" t="s">
        <v>4</v>
      </c>
      <c r="E49" s="10" t="s">
        <v>54</v>
      </c>
      <c r="F49" s="10" t="s">
        <v>55</v>
      </c>
      <c r="G49" s="9">
        <v>42185</v>
      </c>
      <c r="H49" s="10">
        <v>3</v>
      </c>
      <c r="I49" s="10"/>
      <c r="J49" s="10" t="s">
        <v>7</v>
      </c>
    </row>
    <row r="50" spans="1:10" x14ac:dyDescent="0.25">
      <c r="A50" s="10"/>
      <c r="B50" s="10"/>
      <c r="C50" s="11"/>
      <c r="D50" s="10"/>
      <c r="E50" s="10"/>
      <c r="F50" s="10"/>
      <c r="G50" s="9"/>
      <c r="H50" s="10"/>
      <c r="I50" s="10"/>
      <c r="J50" s="10"/>
    </row>
    <row r="51" spans="1:10" x14ac:dyDescent="0.25">
      <c r="A51" s="4"/>
      <c r="B51" s="4"/>
      <c r="C51" s="5"/>
      <c r="D51" s="4"/>
      <c r="E51" s="4"/>
      <c r="F51" s="4"/>
      <c r="G51" s="4"/>
      <c r="H51" s="4"/>
      <c r="I51" s="4"/>
      <c r="J51" s="4"/>
    </row>
    <row r="52" spans="1:10" ht="180" customHeight="1" x14ac:dyDescent="0.25">
      <c r="A52" s="10" t="s">
        <v>1</v>
      </c>
      <c r="B52" s="10" t="s">
        <v>2</v>
      </c>
      <c r="C52" s="11" t="s">
        <v>56</v>
      </c>
      <c r="D52" s="10" t="s">
        <v>4</v>
      </c>
      <c r="E52" s="10" t="s">
        <v>57</v>
      </c>
      <c r="F52" s="10" t="s">
        <v>58</v>
      </c>
      <c r="G52" s="10" t="s">
        <v>59</v>
      </c>
      <c r="H52" s="10">
        <v>3</v>
      </c>
      <c r="I52" s="10"/>
      <c r="J52" s="10" t="s">
        <v>7</v>
      </c>
    </row>
    <row r="53" spans="1:10" x14ac:dyDescent="0.25">
      <c r="A53" s="10"/>
      <c r="B53" s="10"/>
      <c r="C53" s="11"/>
      <c r="D53" s="10"/>
      <c r="E53" s="10"/>
      <c r="F53" s="10"/>
      <c r="G53" s="10"/>
      <c r="H53" s="10"/>
      <c r="I53" s="10"/>
      <c r="J53" s="10"/>
    </row>
    <row r="54" spans="1:10" ht="165" customHeight="1" x14ac:dyDescent="0.25">
      <c r="A54" s="10" t="s">
        <v>1</v>
      </c>
      <c r="B54" s="10" t="s">
        <v>2</v>
      </c>
      <c r="C54" s="11" t="s">
        <v>60</v>
      </c>
      <c r="D54" s="10" t="s">
        <v>4</v>
      </c>
      <c r="E54" s="10" t="s">
        <v>61</v>
      </c>
      <c r="F54" s="10" t="s">
        <v>62</v>
      </c>
      <c r="G54" s="9">
        <v>42138</v>
      </c>
      <c r="H54" s="10">
        <v>1</v>
      </c>
      <c r="I54" s="10"/>
      <c r="J54" s="10" t="s">
        <v>7</v>
      </c>
    </row>
    <row r="55" spans="1:10" x14ac:dyDescent="0.25">
      <c r="A55" s="10"/>
      <c r="B55" s="10"/>
      <c r="C55" s="11"/>
      <c r="D55" s="10"/>
      <c r="E55" s="10"/>
      <c r="F55" s="10"/>
      <c r="G55" s="9"/>
      <c r="H55" s="10"/>
      <c r="I55" s="10"/>
      <c r="J55" s="10"/>
    </row>
    <row r="56" spans="1:10" ht="180" customHeight="1" x14ac:dyDescent="0.25">
      <c r="A56" s="10" t="s">
        <v>1</v>
      </c>
      <c r="B56" s="10" t="s">
        <v>2</v>
      </c>
      <c r="C56" s="11" t="s">
        <v>63</v>
      </c>
      <c r="D56" s="10" t="s">
        <v>4</v>
      </c>
      <c r="E56" s="10" t="s">
        <v>64</v>
      </c>
      <c r="F56" s="10" t="s">
        <v>62</v>
      </c>
      <c r="G56" s="9">
        <v>42077</v>
      </c>
      <c r="H56" s="10">
        <v>1</v>
      </c>
      <c r="I56" s="10"/>
      <c r="J56" s="10" t="s">
        <v>7</v>
      </c>
    </row>
    <row r="57" spans="1:10" x14ac:dyDescent="0.25">
      <c r="A57" s="10"/>
      <c r="B57" s="10"/>
      <c r="C57" s="11"/>
      <c r="D57" s="10"/>
      <c r="E57" s="10"/>
      <c r="F57" s="10"/>
      <c r="G57" s="9"/>
      <c r="H57" s="10"/>
      <c r="I57" s="10"/>
      <c r="J57" s="10"/>
    </row>
    <row r="58" spans="1:10" x14ac:dyDescent="0.25">
      <c r="A58" s="4"/>
      <c r="B58" s="4"/>
      <c r="C58" s="5"/>
      <c r="D58" s="4"/>
      <c r="E58" s="4"/>
      <c r="F58" s="4"/>
      <c r="G58" s="7"/>
      <c r="H58" s="4"/>
      <c r="I58" s="4"/>
      <c r="J58" s="4"/>
    </row>
    <row r="59" spans="1:10" x14ac:dyDescent="0.25">
      <c r="A59" s="1"/>
      <c r="B59" s="1"/>
      <c r="C59" s="2"/>
      <c r="D59" s="1"/>
      <c r="E59" s="1"/>
      <c r="F59" s="1"/>
      <c r="G59" s="3"/>
      <c r="H59" s="1"/>
      <c r="I59" s="1"/>
      <c r="J59" s="1"/>
    </row>
    <row r="60" spans="1:10" ht="195" customHeight="1" x14ac:dyDescent="0.25">
      <c r="A60" s="10" t="s">
        <v>1</v>
      </c>
      <c r="B60" s="10" t="s">
        <v>2</v>
      </c>
      <c r="C60" s="11" t="s">
        <v>66</v>
      </c>
      <c r="D60" s="10" t="s">
        <v>4</v>
      </c>
      <c r="E60" s="10" t="s">
        <v>67</v>
      </c>
      <c r="F60" s="10" t="s">
        <v>65</v>
      </c>
      <c r="G60" s="10" t="s">
        <v>68</v>
      </c>
      <c r="H60" s="10">
        <v>3</v>
      </c>
      <c r="I60" s="10"/>
      <c r="J60" s="10" t="s">
        <v>7</v>
      </c>
    </row>
    <row r="61" spans="1:10" x14ac:dyDescent="0.25">
      <c r="A61" s="10"/>
      <c r="B61" s="10"/>
      <c r="C61" s="11"/>
      <c r="D61" s="10"/>
      <c r="E61" s="10"/>
      <c r="F61" s="10"/>
      <c r="G61" s="10"/>
      <c r="H61" s="10"/>
      <c r="I61" s="10"/>
      <c r="J61" s="10"/>
    </row>
    <row r="62" spans="1:10" ht="180" customHeight="1" x14ac:dyDescent="0.25">
      <c r="A62" s="10" t="s">
        <v>1</v>
      </c>
      <c r="B62" s="10" t="s">
        <v>2</v>
      </c>
      <c r="C62" s="11" t="s">
        <v>69</v>
      </c>
      <c r="D62" s="10" t="s">
        <v>4</v>
      </c>
      <c r="E62" s="10" t="s">
        <v>70</v>
      </c>
      <c r="F62" s="10" t="s">
        <v>58</v>
      </c>
      <c r="G62" s="9">
        <v>42179</v>
      </c>
      <c r="H62" s="10">
        <v>3</v>
      </c>
      <c r="I62" s="10"/>
      <c r="J62" s="10" t="s">
        <v>7</v>
      </c>
    </row>
    <row r="63" spans="1:10" x14ac:dyDescent="0.25">
      <c r="A63" s="10"/>
      <c r="B63" s="10"/>
      <c r="C63" s="11"/>
      <c r="D63" s="10"/>
      <c r="E63" s="10"/>
      <c r="F63" s="10"/>
      <c r="G63" s="9"/>
      <c r="H63" s="10"/>
      <c r="I63" s="10"/>
      <c r="J63" s="10"/>
    </row>
    <row r="64" spans="1:10" ht="180" customHeight="1" x14ac:dyDescent="0.25">
      <c r="A64" s="10" t="s">
        <v>1</v>
      </c>
      <c r="B64" s="10" t="s">
        <v>2</v>
      </c>
      <c r="C64" s="11" t="s">
        <v>71</v>
      </c>
      <c r="D64" s="10" t="s">
        <v>4</v>
      </c>
      <c r="E64" s="10" t="s">
        <v>72</v>
      </c>
      <c r="F64" s="10" t="s">
        <v>58</v>
      </c>
      <c r="G64" s="9">
        <v>42368</v>
      </c>
      <c r="H64" s="10">
        <v>3</v>
      </c>
      <c r="I64" s="10"/>
      <c r="J64" s="10" t="s">
        <v>7</v>
      </c>
    </row>
    <row r="65" spans="1:10" x14ac:dyDescent="0.25">
      <c r="A65" s="10"/>
      <c r="B65" s="10"/>
      <c r="C65" s="11"/>
      <c r="D65" s="10"/>
      <c r="E65" s="10"/>
      <c r="F65" s="10"/>
      <c r="G65" s="9"/>
      <c r="H65" s="10"/>
      <c r="I65" s="10"/>
      <c r="J65" s="10"/>
    </row>
    <row r="66" spans="1:10" ht="180" customHeight="1" x14ac:dyDescent="0.25">
      <c r="A66" s="10" t="s">
        <v>1</v>
      </c>
      <c r="B66" s="10" t="s">
        <v>2</v>
      </c>
      <c r="C66" s="11" t="s">
        <v>73</v>
      </c>
      <c r="D66" s="10" t="s">
        <v>4</v>
      </c>
      <c r="E66" s="10" t="s">
        <v>74</v>
      </c>
      <c r="F66" s="10" t="s">
        <v>75</v>
      </c>
      <c r="G66" s="9">
        <v>42078</v>
      </c>
      <c r="H66" s="10">
        <v>1</v>
      </c>
      <c r="I66" s="10"/>
      <c r="J66" s="10" t="s">
        <v>7</v>
      </c>
    </row>
    <row r="67" spans="1:10" x14ac:dyDescent="0.25">
      <c r="A67" s="10"/>
      <c r="B67" s="10"/>
      <c r="C67" s="11"/>
      <c r="D67" s="10"/>
      <c r="E67" s="10"/>
      <c r="F67" s="10"/>
      <c r="G67" s="9"/>
      <c r="H67" s="10"/>
      <c r="I67" s="10"/>
      <c r="J67" s="10"/>
    </row>
    <row r="68" spans="1:10" ht="180" customHeight="1" x14ac:dyDescent="0.25">
      <c r="A68" s="10" t="s">
        <v>1</v>
      </c>
      <c r="B68" s="10" t="s">
        <v>2</v>
      </c>
      <c r="C68" s="11" t="s">
        <v>76</v>
      </c>
      <c r="D68" s="10" t="s">
        <v>4</v>
      </c>
      <c r="E68" s="10" t="s">
        <v>77</v>
      </c>
      <c r="F68" s="10" t="s">
        <v>75</v>
      </c>
      <c r="G68" s="9">
        <v>42262</v>
      </c>
      <c r="H68" s="10">
        <v>1</v>
      </c>
      <c r="I68" s="10"/>
      <c r="J68" s="10" t="s">
        <v>7</v>
      </c>
    </row>
    <row r="69" spans="1:10" x14ac:dyDescent="0.25">
      <c r="A69" s="10"/>
      <c r="B69" s="10"/>
      <c r="C69" s="11"/>
      <c r="D69" s="10"/>
      <c r="E69" s="10"/>
      <c r="F69" s="10"/>
      <c r="G69" s="9"/>
      <c r="H69" s="10"/>
      <c r="I69" s="10"/>
      <c r="J69" s="10"/>
    </row>
    <row r="70" spans="1:10" x14ac:dyDescent="0.25">
      <c r="A70" s="1"/>
      <c r="B70" s="1"/>
      <c r="C70" s="2"/>
      <c r="D70" s="1"/>
      <c r="E70" s="1"/>
      <c r="F70" s="1"/>
      <c r="G70" s="3"/>
      <c r="H70" s="1"/>
      <c r="I70" s="1"/>
      <c r="J70" s="1"/>
    </row>
    <row r="71" spans="1:10" ht="195" customHeight="1" x14ac:dyDescent="0.25">
      <c r="A71" s="10" t="s">
        <v>1</v>
      </c>
      <c r="B71" s="10" t="s">
        <v>2</v>
      </c>
      <c r="C71" s="11" t="s">
        <v>78</v>
      </c>
      <c r="D71" s="10" t="s">
        <v>4</v>
      </c>
      <c r="E71" s="10" t="s">
        <v>79</v>
      </c>
      <c r="F71" s="10" t="s">
        <v>65</v>
      </c>
      <c r="G71" s="9">
        <v>42338</v>
      </c>
      <c r="H71" s="10">
        <v>3</v>
      </c>
      <c r="I71" s="10"/>
      <c r="J71" s="10" t="s">
        <v>7</v>
      </c>
    </row>
    <row r="72" spans="1:10" x14ac:dyDescent="0.25">
      <c r="A72" s="10"/>
      <c r="B72" s="10"/>
      <c r="C72" s="11"/>
      <c r="D72" s="10"/>
      <c r="E72" s="10"/>
      <c r="F72" s="10"/>
      <c r="G72" s="9"/>
      <c r="H72" s="10"/>
      <c r="I72" s="10"/>
      <c r="J72" s="10"/>
    </row>
    <row r="73" spans="1:10" ht="165" customHeight="1" x14ac:dyDescent="0.25">
      <c r="A73" s="10" t="s">
        <v>1</v>
      </c>
      <c r="B73" s="10" t="s">
        <v>2</v>
      </c>
      <c r="C73" s="11" t="s">
        <v>80</v>
      </c>
      <c r="D73" s="10" t="s">
        <v>4</v>
      </c>
      <c r="E73" s="10" t="s">
        <v>81</v>
      </c>
      <c r="F73" s="10" t="s">
        <v>65</v>
      </c>
      <c r="G73" s="9">
        <v>42055</v>
      </c>
      <c r="H73" s="10">
        <v>1</v>
      </c>
      <c r="I73" s="10"/>
      <c r="J73" s="10" t="s">
        <v>7</v>
      </c>
    </row>
    <row r="74" spans="1:10" x14ac:dyDescent="0.25">
      <c r="A74" s="10"/>
      <c r="B74" s="10"/>
      <c r="C74" s="11"/>
      <c r="D74" s="10"/>
      <c r="E74" s="10"/>
      <c r="F74" s="10"/>
      <c r="G74" s="9"/>
      <c r="H74" s="10"/>
      <c r="I74" s="10"/>
      <c r="J74" s="10"/>
    </row>
    <row r="75" spans="1:10" ht="180" customHeight="1" x14ac:dyDescent="0.25">
      <c r="A75" s="10" t="s">
        <v>1</v>
      </c>
      <c r="B75" s="10" t="s">
        <v>2</v>
      </c>
      <c r="C75" s="11" t="s">
        <v>82</v>
      </c>
      <c r="D75" s="10" t="s">
        <v>4</v>
      </c>
      <c r="E75" s="10" t="s">
        <v>83</v>
      </c>
      <c r="F75" s="10" t="s">
        <v>52</v>
      </c>
      <c r="G75" s="9">
        <v>42215</v>
      </c>
      <c r="H75" s="10">
        <v>3</v>
      </c>
      <c r="I75" s="10"/>
      <c r="J75" s="10" t="s">
        <v>7</v>
      </c>
    </row>
    <row r="76" spans="1:10" x14ac:dyDescent="0.25">
      <c r="A76" s="10"/>
      <c r="B76" s="10"/>
      <c r="C76" s="11"/>
      <c r="D76" s="10"/>
      <c r="E76" s="10"/>
      <c r="F76" s="10"/>
      <c r="G76" s="9"/>
      <c r="H76" s="10"/>
      <c r="I76" s="10"/>
      <c r="J76" s="10"/>
    </row>
    <row r="77" spans="1:10" ht="165" customHeight="1" x14ac:dyDescent="0.25">
      <c r="A77" s="10" t="s">
        <v>1</v>
      </c>
      <c r="B77" s="10" t="s">
        <v>2</v>
      </c>
      <c r="C77" s="11" t="s">
        <v>84</v>
      </c>
      <c r="D77" s="10" t="s">
        <v>4</v>
      </c>
      <c r="E77" s="10" t="s">
        <v>85</v>
      </c>
      <c r="F77" s="10" t="s">
        <v>86</v>
      </c>
      <c r="G77" s="9">
        <v>42200</v>
      </c>
      <c r="H77" s="10">
        <v>1</v>
      </c>
      <c r="I77" s="10"/>
      <c r="J77" s="10" t="s">
        <v>7</v>
      </c>
    </row>
    <row r="78" spans="1:10" x14ac:dyDescent="0.25">
      <c r="A78" s="10"/>
      <c r="B78" s="10"/>
      <c r="C78" s="11"/>
      <c r="D78" s="10"/>
      <c r="E78" s="10"/>
      <c r="F78" s="10"/>
      <c r="G78" s="9"/>
      <c r="H78" s="10"/>
      <c r="I78" s="10"/>
      <c r="J78" s="10"/>
    </row>
    <row r="79" spans="1:10" ht="165" customHeight="1" x14ac:dyDescent="0.25">
      <c r="A79" s="10" t="s">
        <v>1</v>
      </c>
      <c r="B79" s="10" t="s">
        <v>2</v>
      </c>
      <c r="C79" s="11" t="s">
        <v>87</v>
      </c>
      <c r="D79" s="10" t="s">
        <v>4</v>
      </c>
      <c r="E79" s="10" t="s">
        <v>88</v>
      </c>
      <c r="F79" s="10" t="s">
        <v>86</v>
      </c>
      <c r="G79" s="9">
        <v>42050</v>
      </c>
      <c r="H79" s="10">
        <v>1</v>
      </c>
      <c r="I79" s="10"/>
      <c r="J79" s="10" t="s">
        <v>7</v>
      </c>
    </row>
    <row r="80" spans="1:10" x14ac:dyDescent="0.25">
      <c r="A80" s="10"/>
      <c r="B80" s="10"/>
      <c r="C80" s="11"/>
      <c r="D80" s="10"/>
      <c r="E80" s="10"/>
      <c r="F80" s="10"/>
      <c r="G80" s="9"/>
      <c r="H80" s="10"/>
      <c r="I80" s="10"/>
      <c r="J80" s="10"/>
    </row>
    <row r="81" spans="1:13" ht="180" customHeight="1" x14ac:dyDescent="0.25">
      <c r="A81" s="10" t="s">
        <v>1</v>
      </c>
      <c r="B81" s="10" t="s">
        <v>2</v>
      </c>
      <c r="C81" s="11" t="s">
        <v>89</v>
      </c>
      <c r="D81" s="10" t="s">
        <v>4</v>
      </c>
      <c r="E81" s="10" t="s">
        <v>90</v>
      </c>
      <c r="F81" s="10" t="s">
        <v>55</v>
      </c>
      <c r="G81" s="10" t="s">
        <v>91</v>
      </c>
      <c r="H81" s="10">
        <v>3</v>
      </c>
      <c r="I81" s="10"/>
      <c r="J81" s="10" t="s">
        <v>7</v>
      </c>
    </row>
    <row r="82" spans="1:13" x14ac:dyDescent="0.25">
      <c r="A82" s="10"/>
      <c r="B82" s="10"/>
      <c r="C82" s="11"/>
      <c r="D82" s="10"/>
      <c r="E82" s="10"/>
      <c r="F82" s="10"/>
      <c r="G82" s="10"/>
      <c r="H82" s="10"/>
      <c r="I82" s="10"/>
      <c r="J82" s="10"/>
      <c r="L82">
        <v>2</v>
      </c>
      <c r="M82">
        <v>2</v>
      </c>
    </row>
    <row r="83" spans="1:13" x14ac:dyDescent="0.25">
      <c r="A83" s="1"/>
      <c r="B83" s="1"/>
      <c r="C83" s="2"/>
      <c r="D83" s="1"/>
      <c r="E83" s="1"/>
      <c r="F83" s="1"/>
      <c r="G83" s="3"/>
      <c r="H83" s="1"/>
      <c r="I83" s="1"/>
      <c r="J83" s="1"/>
      <c r="M83" t="s">
        <v>1113</v>
      </c>
    </row>
    <row r="84" spans="1:13" ht="210" customHeight="1" x14ac:dyDescent="0.25">
      <c r="A84" s="10" t="s">
        <v>1</v>
      </c>
      <c r="B84" s="10" t="s">
        <v>2</v>
      </c>
      <c r="C84" s="11" t="s">
        <v>92</v>
      </c>
      <c r="D84" s="10" t="s">
        <v>4</v>
      </c>
      <c r="E84" s="10" t="s">
        <v>93</v>
      </c>
      <c r="F84" s="10" t="s">
        <v>94</v>
      </c>
      <c r="G84" s="12">
        <v>14671</v>
      </c>
      <c r="H84" s="10">
        <v>3</v>
      </c>
      <c r="I84" s="10"/>
      <c r="J84" s="10" t="s">
        <v>7</v>
      </c>
    </row>
    <row r="85" spans="1:13" x14ac:dyDescent="0.25">
      <c r="A85" s="10"/>
      <c r="B85" s="10"/>
      <c r="C85" s="11"/>
      <c r="D85" s="10"/>
      <c r="E85" s="10"/>
      <c r="F85" s="10"/>
      <c r="G85" s="12"/>
      <c r="H85" s="10"/>
      <c r="I85" s="10"/>
      <c r="J85" s="10"/>
    </row>
    <row r="86" spans="1:13" ht="210" customHeight="1" x14ac:dyDescent="0.25">
      <c r="A86" s="10" t="s">
        <v>1</v>
      </c>
      <c r="B86" s="10" t="s">
        <v>2</v>
      </c>
      <c r="C86" s="11" t="s">
        <v>95</v>
      </c>
      <c r="D86" s="10" t="s">
        <v>4</v>
      </c>
      <c r="E86" s="10" t="s">
        <v>96</v>
      </c>
      <c r="F86" s="10" t="s">
        <v>97</v>
      </c>
      <c r="G86" s="10" t="s">
        <v>98</v>
      </c>
      <c r="H86" s="10">
        <v>3</v>
      </c>
      <c r="I86" s="10"/>
      <c r="J86" s="10" t="s">
        <v>7</v>
      </c>
    </row>
    <row r="87" spans="1:13" x14ac:dyDescent="0.25">
      <c r="A87" s="10"/>
      <c r="B87" s="10"/>
      <c r="C87" s="11"/>
      <c r="D87" s="10"/>
      <c r="E87" s="10"/>
      <c r="F87" s="10"/>
      <c r="G87" s="10"/>
      <c r="H87" s="10"/>
      <c r="I87" s="10"/>
      <c r="J87" s="10"/>
    </row>
    <row r="88" spans="1:13" ht="210" customHeight="1" x14ac:dyDescent="0.25">
      <c r="A88" s="10" t="s">
        <v>1</v>
      </c>
      <c r="B88" s="10" t="s">
        <v>2</v>
      </c>
      <c r="C88" s="11" t="s">
        <v>99</v>
      </c>
      <c r="D88" s="10" t="s">
        <v>4</v>
      </c>
      <c r="E88" s="10" t="s">
        <v>100</v>
      </c>
      <c r="F88" s="10" t="s">
        <v>97</v>
      </c>
      <c r="G88" s="9">
        <v>42093</v>
      </c>
      <c r="H88" s="10">
        <v>3</v>
      </c>
      <c r="I88" s="10"/>
      <c r="J88" s="10" t="s">
        <v>7</v>
      </c>
    </row>
    <row r="89" spans="1:13" x14ac:dyDescent="0.25">
      <c r="A89" s="10"/>
      <c r="B89" s="10"/>
      <c r="C89" s="11"/>
      <c r="D89" s="10"/>
      <c r="E89" s="10"/>
      <c r="F89" s="10"/>
      <c r="G89" s="9"/>
      <c r="H89" s="10"/>
      <c r="I89" s="10"/>
      <c r="J89" s="10"/>
    </row>
    <row r="90" spans="1:13" x14ac:dyDescent="0.25">
      <c r="A90" s="4"/>
      <c r="B90" s="4"/>
      <c r="C90" s="5"/>
      <c r="D90" s="4"/>
      <c r="E90" s="4"/>
      <c r="F90" s="4"/>
      <c r="G90" s="7"/>
      <c r="H90" s="4"/>
      <c r="I90" s="4"/>
      <c r="J90" s="4"/>
    </row>
    <row r="91" spans="1:13" x14ac:dyDescent="0.25">
      <c r="A91" s="4"/>
      <c r="B91" s="4"/>
      <c r="C91" s="5"/>
      <c r="D91" s="4"/>
      <c r="E91" s="4"/>
      <c r="F91" s="4"/>
      <c r="G91" s="7"/>
      <c r="H91" s="4"/>
      <c r="I91" s="4"/>
      <c r="J91" s="4"/>
    </row>
    <row r="92" spans="1:13" ht="195" customHeight="1" x14ac:dyDescent="0.25">
      <c r="A92" s="10" t="s">
        <v>1</v>
      </c>
      <c r="B92" s="10" t="s">
        <v>2</v>
      </c>
      <c r="C92" s="11" t="s">
        <v>104</v>
      </c>
      <c r="D92" s="10" t="s">
        <v>4</v>
      </c>
      <c r="E92" s="10" t="s">
        <v>105</v>
      </c>
      <c r="F92" s="10" t="s">
        <v>94</v>
      </c>
      <c r="G92" s="9">
        <v>42109</v>
      </c>
      <c r="H92" s="10">
        <v>1</v>
      </c>
      <c r="I92" s="10"/>
      <c r="J92" s="10" t="s">
        <v>7</v>
      </c>
    </row>
    <row r="93" spans="1:13" x14ac:dyDescent="0.25">
      <c r="A93" s="10"/>
      <c r="B93" s="10"/>
      <c r="C93" s="11"/>
      <c r="D93" s="10"/>
      <c r="E93" s="10"/>
      <c r="F93" s="10"/>
      <c r="G93" s="9"/>
      <c r="H93" s="10"/>
      <c r="I93" s="10"/>
      <c r="J93" s="10"/>
    </row>
    <row r="94" spans="1:13" ht="195" customHeight="1" x14ac:dyDescent="0.25">
      <c r="A94" s="10" t="s">
        <v>1</v>
      </c>
      <c r="B94" s="10" t="s">
        <v>22</v>
      </c>
      <c r="C94" s="11" t="s">
        <v>106</v>
      </c>
      <c r="D94" s="10" t="s">
        <v>4</v>
      </c>
      <c r="E94" s="10" t="s">
        <v>107</v>
      </c>
      <c r="F94" s="10" t="s">
        <v>94</v>
      </c>
      <c r="G94" s="10" t="s">
        <v>108</v>
      </c>
      <c r="H94" s="10">
        <v>1</v>
      </c>
      <c r="I94" s="10"/>
      <c r="J94" s="10" t="s">
        <v>7</v>
      </c>
    </row>
    <row r="95" spans="1:13" x14ac:dyDescent="0.25">
      <c r="A95" s="10"/>
      <c r="B95" s="10"/>
      <c r="C95" s="11"/>
      <c r="D95" s="10"/>
      <c r="E95" s="10"/>
      <c r="F95" s="10"/>
      <c r="G95" s="10"/>
      <c r="H95" s="10"/>
      <c r="I95" s="10"/>
      <c r="J95" s="10"/>
    </row>
    <row r="96" spans="1:13" ht="195" customHeight="1" x14ac:dyDescent="0.25">
      <c r="A96" s="10" t="s">
        <v>1</v>
      </c>
      <c r="B96" s="10" t="s">
        <v>2</v>
      </c>
      <c r="C96" s="11" t="s">
        <v>109</v>
      </c>
      <c r="D96" s="10" t="s">
        <v>4</v>
      </c>
      <c r="E96" s="10" t="s">
        <v>110</v>
      </c>
      <c r="F96" s="10" t="s">
        <v>94</v>
      </c>
      <c r="G96" s="9">
        <v>42139</v>
      </c>
      <c r="H96" s="10">
        <v>1</v>
      </c>
      <c r="I96" s="10"/>
      <c r="J96" s="10" t="s">
        <v>7</v>
      </c>
    </row>
    <row r="97" spans="1:12" x14ac:dyDescent="0.25">
      <c r="A97" s="10"/>
      <c r="B97" s="10"/>
      <c r="C97" s="11"/>
      <c r="D97" s="10"/>
      <c r="E97" s="10"/>
      <c r="F97" s="10"/>
      <c r="G97" s="9"/>
      <c r="H97" s="10"/>
      <c r="I97" s="10"/>
      <c r="J97" s="10"/>
    </row>
    <row r="98" spans="1:12" ht="195" customHeight="1" x14ac:dyDescent="0.25">
      <c r="A98" s="10" t="s">
        <v>1</v>
      </c>
      <c r="B98" s="10" t="s">
        <v>111</v>
      </c>
      <c r="C98" s="11" t="s">
        <v>112</v>
      </c>
      <c r="D98" s="10" t="s">
        <v>4</v>
      </c>
      <c r="E98" s="10" t="s">
        <v>113</v>
      </c>
      <c r="F98" s="10" t="s">
        <v>97</v>
      </c>
      <c r="G98" s="10" t="s">
        <v>114</v>
      </c>
      <c r="H98" s="10">
        <v>1</v>
      </c>
      <c r="I98" s="10"/>
      <c r="J98" s="10" t="s">
        <v>7</v>
      </c>
    </row>
    <row r="99" spans="1:12" x14ac:dyDescent="0.25">
      <c r="A99" s="10"/>
      <c r="B99" s="10"/>
      <c r="C99" s="11"/>
      <c r="D99" s="10"/>
      <c r="E99" s="10"/>
      <c r="F99" s="10"/>
      <c r="G99" s="10"/>
      <c r="H99" s="10"/>
      <c r="I99" s="10"/>
      <c r="J99" s="10"/>
    </row>
    <row r="100" spans="1:12" ht="195" customHeight="1" x14ac:dyDescent="0.25">
      <c r="A100" s="10" t="s">
        <v>1</v>
      </c>
      <c r="B100" s="10" t="s">
        <v>22</v>
      </c>
      <c r="C100" s="11" t="s">
        <v>115</v>
      </c>
      <c r="D100" s="10" t="s">
        <v>4</v>
      </c>
      <c r="E100" s="10" t="s">
        <v>116</v>
      </c>
      <c r="F100" s="10" t="s">
        <v>97</v>
      </c>
      <c r="G100" s="10" t="s">
        <v>114</v>
      </c>
      <c r="H100" s="10">
        <v>1</v>
      </c>
      <c r="I100" s="10"/>
      <c r="J100" s="10" t="s">
        <v>7</v>
      </c>
      <c r="L100">
        <v>3</v>
      </c>
    </row>
    <row r="101" spans="1:12" x14ac:dyDescent="0.25">
      <c r="A101" s="10"/>
      <c r="B101" s="10"/>
      <c r="C101" s="11"/>
      <c r="D101" s="10"/>
      <c r="E101" s="10"/>
      <c r="F101" s="10"/>
      <c r="G101" s="10"/>
      <c r="H101" s="10"/>
      <c r="I101" s="10"/>
      <c r="J101" s="10"/>
    </row>
    <row r="102" spans="1:12" ht="195" customHeight="1" x14ac:dyDescent="0.25">
      <c r="A102" s="10" t="s">
        <v>1</v>
      </c>
      <c r="B102" s="10" t="s">
        <v>2</v>
      </c>
      <c r="C102" s="11" t="s">
        <v>117</v>
      </c>
      <c r="D102" s="10" t="s">
        <v>4</v>
      </c>
      <c r="E102" s="10" t="s">
        <v>118</v>
      </c>
      <c r="F102" s="10" t="s">
        <v>119</v>
      </c>
      <c r="G102" s="12">
        <v>14642</v>
      </c>
      <c r="H102" s="10">
        <v>3</v>
      </c>
      <c r="I102" s="10"/>
      <c r="J102" s="10" t="s">
        <v>7</v>
      </c>
    </row>
    <row r="103" spans="1:12" x14ac:dyDescent="0.25">
      <c r="A103" s="10"/>
      <c r="B103" s="10"/>
      <c r="C103" s="11"/>
      <c r="D103" s="10"/>
      <c r="E103" s="10"/>
      <c r="F103" s="10"/>
      <c r="G103" s="12"/>
      <c r="H103" s="10"/>
      <c r="I103" s="10"/>
      <c r="J103" s="10"/>
    </row>
    <row r="104" spans="1:12" ht="195" customHeight="1" x14ac:dyDescent="0.25">
      <c r="A104" s="10" t="s">
        <v>1</v>
      </c>
      <c r="B104" s="10" t="s">
        <v>2</v>
      </c>
      <c r="C104" s="11" t="s">
        <v>120</v>
      </c>
      <c r="D104" s="10" t="s">
        <v>4</v>
      </c>
      <c r="E104" s="10" t="s">
        <v>121</v>
      </c>
      <c r="F104" s="10" t="s">
        <v>122</v>
      </c>
      <c r="G104" s="12">
        <v>15888</v>
      </c>
      <c r="H104" s="10">
        <v>3</v>
      </c>
      <c r="I104" s="10"/>
      <c r="J104" s="10" t="s">
        <v>7</v>
      </c>
    </row>
    <row r="105" spans="1:12" x14ac:dyDescent="0.25">
      <c r="A105" s="10"/>
      <c r="B105" s="10"/>
      <c r="C105" s="11"/>
      <c r="D105" s="10"/>
      <c r="E105" s="10"/>
      <c r="F105" s="10"/>
      <c r="G105" s="12"/>
      <c r="H105" s="10"/>
      <c r="I105" s="10"/>
      <c r="J105" s="10"/>
    </row>
    <row r="106" spans="1:12" ht="195" customHeight="1" x14ac:dyDescent="0.25">
      <c r="A106" s="10" t="s">
        <v>1</v>
      </c>
      <c r="B106" s="10" t="s">
        <v>22</v>
      </c>
      <c r="C106" s="11" t="s">
        <v>123</v>
      </c>
      <c r="D106" s="10" t="s">
        <v>4</v>
      </c>
      <c r="E106" s="10" t="s">
        <v>124</v>
      </c>
      <c r="F106" s="10" t="s">
        <v>125</v>
      </c>
      <c r="G106" s="10">
        <f>-3 / 40</f>
        <v>-7.4999999999999997E-2</v>
      </c>
      <c r="H106" s="10">
        <v>3</v>
      </c>
      <c r="I106" s="10"/>
      <c r="J106" s="10" t="s">
        <v>7</v>
      </c>
    </row>
    <row r="107" spans="1:12" x14ac:dyDescent="0.25">
      <c r="A107" s="10"/>
      <c r="B107" s="10"/>
      <c r="C107" s="11"/>
      <c r="D107" s="10"/>
      <c r="E107" s="10"/>
      <c r="F107" s="10"/>
      <c r="G107" s="10"/>
      <c r="H107" s="10"/>
      <c r="I107" s="10"/>
      <c r="J107" s="10"/>
    </row>
    <row r="108" spans="1:12" ht="180" customHeight="1" x14ac:dyDescent="0.25">
      <c r="A108" s="10" t="s">
        <v>1</v>
      </c>
      <c r="B108" s="10" t="s">
        <v>22</v>
      </c>
      <c r="C108" s="11" t="s">
        <v>126</v>
      </c>
      <c r="D108" s="10" t="s">
        <v>4</v>
      </c>
      <c r="E108" s="10" t="s">
        <v>127</v>
      </c>
      <c r="F108" s="10" t="s">
        <v>128</v>
      </c>
      <c r="G108" s="10" t="s">
        <v>129</v>
      </c>
      <c r="H108" s="10">
        <v>3</v>
      </c>
      <c r="I108" s="10"/>
      <c r="J108" s="10" t="s">
        <v>7</v>
      </c>
    </row>
    <row r="109" spans="1:12" x14ac:dyDescent="0.25">
      <c r="A109" s="10"/>
      <c r="B109" s="10"/>
      <c r="C109" s="11"/>
      <c r="D109" s="10"/>
      <c r="E109" s="10"/>
      <c r="F109" s="10"/>
      <c r="G109" s="10"/>
      <c r="H109" s="10"/>
      <c r="I109" s="10"/>
      <c r="J109" s="10"/>
    </row>
    <row r="110" spans="1:12" ht="180" customHeight="1" x14ac:dyDescent="0.25">
      <c r="A110" s="10" t="s">
        <v>1</v>
      </c>
      <c r="B110" s="10" t="s">
        <v>2</v>
      </c>
      <c r="C110" s="11" t="s">
        <v>130</v>
      </c>
      <c r="D110" s="10" t="s">
        <v>4</v>
      </c>
      <c r="E110" s="10" t="s">
        <v>131</v>
      </c>
      <c r="F110" s="10" t="s">
        <v>125</v>
      </c>
      <c r="G110" s="9">
        <v>42114</v>
      </c>
      <c r="H110" s="10">
        <v>1</v>
      </c>
      <c r="I110" s="10"/>
      <c r="J110" s="10" t="s">
        <v>7</v>
      </c>
    </row>
    <row r="111" spans="1:12" x14ac:dyDescent="0.25">
      <c r="A111" s="10"/>
      <c r="B111" s="10"/>
      <c r="C111" s="11"/>
      <c r="D111" s="10"/>
      <c r="E111" s="10"/>
      <c r="F111" s="10"/>
      <c r="G111" s="9"/>
      <c r="H111" s="10"/>
      <c r="I111" s="10"/>
      <c r="J111" s="10"/>
    </row>
    <row r="112" spans="1:12" ht="195" customHeight="1" x14ac:dyDescent="0.25">
      <c r="A112" s="10" t="s">
        <v>1</v>
      </c>
      <c r="B112" s="10" t="s">
        <v>22</v>
      </c>
      <c r="C112" s="11" t="s">
        <v>132</v>
      </c>
      <c r="D112" s="10" t="s">
        <v>4</v>
      </c>
      <c r="E112" s="10" t="s">
        <v>133</v>
      </c>
      <c r="F112" s="10" t="s">
        <v>119</v>
      </c>
      <c r="G112" s="10" t="s">
        <v>114</v>
      </c>
      <c r="H112" s="10">
        <v>1</v>
      </c>
      <c r="I112" s="10"/>
      <c r="J112" s="10" t="s">
        <v>7</v>
      </c>
    </row>
    <row r="113" spans="1:13" x14ac:dyDescent="0.25">
      <c r="A113" s="10"/>
      <c r="B113" s="10"/>
      <c r="C113" s="11"/>
      <c r="D113" s="10"/>
      <c r="E113" s="10"/>
      <c r="F113" s="10"/>
      <c r="G113" s="10"/>
      <c r="H113" s="10"/>
      <c r="I113" s="10"/>
      <c r="J113" s="10"/>
    </row>
    <row r="114" spans="1:13" ht="210" customHeight="1" x14ac:dyDescent="0.25">
      <c r="A114" s="10" t="s">
        <v>1</v>
      </c>
      <c r="B114" s="10" t="s">
        <v>2</v>
      </c>
      <c r="C114" s="11" t="s">
        <v>134</v>
      </c>
      <c r="D114" s="10" t="s">
        <v>4</v>
      </c>
      <c r="E114" s="10" t="s">
        <v>135</v>
      </c>
      <c r="F114" s="10" t="s">
        <v>125</v>
      </c>
      <c r="G114" s="9">
        <v>42055</v>
      </c>
      <c r="H114" s="10">
        <v>1</v>
      </c>
      <c r="I114" s="10"/>
      <c r="J114" s="10" t="s">
        <v>7</v>
      </c>
    </row>
    <row r="115" spans="1:13" x14ac:dyDescent="0.25">
      <c r="A115" s="10"/>
      <c r="B115" s="10"/>
      <c r="C115" s="11"/>
      <c r="D115" s="10"/>
      <c r="E115" s="10"/>
      <c r="F115" s="10"/>
      <c r="G115" s="9"/>
      <c r="H115" s="10"/>
      <c r="I115" s="10"/>
      <c r="J115" s="10"/>
    </row>
    <row r="116" spans="1:13" ht="210" customHeight="1" x14ac:dyDescent="0.25">
      <c r="A116" s="10" t="s">
        <v>1</v>
      </c>
      <c r="B116" s="10" t="s">
        <v>2</v>
      </c>
      <c r="C116" s="11" t="s">
        <v>136</v>
      </c>
      <c r="D116" s="10" t="s">
        <v>4</v>
      </c>
      <c r="E116" s="10" t="s">
        <v>137</v>
      </c>
      <c r="F116" s="10" t="s">
        <v>138</v>
      </c>
      <c r="G116" s="9">
        <v>42055</v>
      </c>
      <c r="H116" s="10">
        <v>1</v>
      </c>
      <c r="I116" s="10"/>
      <c r="J116" s="10" t="s">
        <v>7</v>
      </c>
    </row>
    <row r="117" spans="1:13" x14ac:dyDescent="0.25">
      <c r="A117" s="10"/>
      <c r="B117" s="10"/>
      <c r="C117" s="11"/>
      <c r="D117" s="10"/>
      <c r="E117" s="10"/>
      <c r="F117" s="10"/>
      <c r="G117" s="9"/>
      <c r="H117" s="10"/>
      <c r="I117" s="10"/>
      <c r="J117" s="10"/>
    </row>
    <row r="118" spans="1:13" ht="195" customHeight="1" x14ac:dyDescent="0.25">
      <c r="A118" s="10" t="s">
        <v>1</v>
      </c>
      <c r="B118" s="10" t="s">
        <v>2</v>
      </c>
      <c r="C118" s="11" t="s">
        <v>139</v>
      </c>
      <c r="D118" s="10" t="s">
        <v>4</v>
      </c>
      <c r="E118" s="10" t="s">
        <v>140</v>
      </c>
      <c r="F118" s="10" t="s">
        <v>138</v>
      </c>
      <c r="G118" s="9">
        <v>42055</v>
      </c>
      <c r="H118" s="10">
        <v>1</v>
      </c>
      <c r="I118" s="10"/>
      <c r="J118" s="10" t="s">
        <v>7</v>
      </c>
    </row>
    <row r="119" spans="1:13" x14ac:dyDescent="0.25">
      <c r="A119" s="10"/>
      <c r="B119" s="10"/>
      <c r="C119" s="11"/>
      <c r="D119" s="10"/>
      <c r="E119" s="10"/>
      <c r="F119" s="10"/>
      <c r="G119" s="9"/>
      <c r="H119" s="10"/>
      <c r="I119" s="10"/>
      <c r="J119" s="10"/>
    </row>
    <row r="120" spans="1:13" ht="195" customHeight="1" x14ac:dyDescent="0.25">
      <c r="A120" s="10" t="s">
        <v>1</v>
      </c>
      <c r="B120" s="10" t="s">
        <v>2</v>
      </c>
      <c r="C120" s="11" t="s">
        <v>141</v>
      </c>
      <c r="D120" s="10" t="s">
        <v>4</v>
      </c>
      <c r="E120" s="10" t="s">
        <v>142</v>
      </c>
      <c r="F120" s="10" t="s">
        <v>122</v>
      </c>
      <c r="G120" s="9">
        <v>42055</v>
      </c>
      <c r="H120" s="10">
        <v>1</v>
      </c>
      <c r="I120" s="10"/>
      <c r="J120" s="10" t="s">
        <v>7</v>
      </c>
    </row>
    <row r="121" spans="1:13" x14ac:dyDescent="0.25">
      <c r="A121" s="10"/>
      <c r="B121" s="10"/>
      <c r="C121" s="11"/>
      <c r="D121" s="10"/>
      <c r="E121" s="10"/>
      <c r="F121" s="10"/>
      <c r="G121" s="9"/>
      <c r="H121" s="10"/>
      <c r="I121" s="10"/>
      <c r="J121" s="10"/>
    </row>
    <row r="122" spans="1:13" ht="180" customHeight="1" x14ac:dyDescent="0.25">
      <c r="A122" s="10" t="s">
        <v>1</v>
      </c>
      <c r="B122" s="10" t="s">
        <v>2</v>
      </c>
      <c r="C122" s="11" t="s">
        <v>143</v>
      </c>
      <c r="D122" s="10" t="s">
        <v>4</v>
      </c>
      <c r="E122" s="10" t="s">
        <v>144</v>
      </c>
      <c r="F122" s="10" t="s">
        <v>122</v>
      </c>
      <c r="G122" s="9">
        <v>42024</v>
      </c>
      <c r="H122" s="10">
        <v>1</v>
      </c>
      <c r="I122" s="10"/>
      <c r="J122" s="10" t="s">
        <v>7</v>
      </c>
    </row>
    <row r="123" spans="1:13" x14ac:dyDescent="0.25">
      <c r="A123" s="10"/>
      <c r="B123" s="10"/>
      <c r="C123" s="11"/>
      <c r="D123" s="10"/>
      <c r="E123" s="10"/>
      <c r="F123" s="10"/>
      <c r="G123" s="9"/>
      <c r="H123" s="10"/>
      <c r="I123" s="10"/>
      <c r="J123" s="10"/>
    </row>
    <row r="124" spans="1:13" ht="195" customHeight="1" x14ac:dyDescent="0.25">
      <c r="A124" s="10" t="s">
        <v>1</v>
      </c>
      <c r="B124" s="10" t="s">
        <v>22</v>
      </c>
      <c r="C124" s="11" t="s">
        <v>145</v>
      </c>
      <c r="D124" s="10" t="s">
        <v>4</v>
      </c>
      <c r="E124" s="10" t="s">
        <v>146</v>
      </c>
      <c r="F124" s="10" t="s">
        <v>128</v>
      </c>
      <c r="G124" s="10" t="s">
        <v>114</v>
      </c>
      <c r="H124" s="10">
        <v>1</v>
      </c>
      <c r="I124" s="10"/>
      <c r="J124" s="10" t="s">
        <v>7</v>
      </c>
      <c r="L124">
        <v>1</v>
      </c>
      <c r="M124">
        <v>3</v>
      </c>
    </row>
    <row r="125" spans="1:13" x14ac:dyDescent="0.25">
      <c r="A125" s="10"/>
      <c r="B125" s="10"/>
      <c r="C125" s="11"/>
      <c r="D125" s="10"/>
      <c r="E125" s="10"/>
      <c r="F125" s="10"/>
      <c r="G125" s="10"/>
      <c r="H125" s="10"/>
      <c r="I125" s="10"/>
      <c r="J125" s="10"/>
    </row>
    <row r="126" spans="1:13" ht="195" customHeight="1" x14ac:dyDescent="0.25">
      <c r="A126" s="10" t="s">
        <v>1</v>
      </c>
      <c r="B126" s="10" t="s">
        <v>22</v>
      </c>
      <c r="C126" s="11" t="s">
        <v>147</v>
      </c>
      <c r="D126" s="10" t="s">
        <v>4</v>
      </c>
      <c r="E126" s="10" t="s">
        <v>148</v>
      </c>
      <c r="F126" s="10" t="s">
        <v>125</v>
      </c>
      <c r="G126" s="10">
        <f>-4 / 24</f>
        <v>-0.16666666666666666</v>
      </c>
      <c r="H126" s="10">
        <v>3</v>
      </c>
      <c r="I126" s="10"/>
      <c r="J126" s="10" t="s">
        <v>7</v>
      </c>
    </row>
    <row r="127" spans="1:13" x14ac:dyDescent="0.25">
      <c r="A127" s="10"/>
      <c r="B127" s="10"/>
      <c r="C127" s="11"/>
      <c r="D127" s="10"/>
      <c r="E127" s="10"/>
      <c r="F127" s="10"/>
      <c r="G127" s="10"/>
      <c r="H127" s="10"/>
      <c r="I127" s="10"/>
      <c r="J127" s="10"/>
    </row>
    <row r="128" spans="1:13" ht="195" customHeight="1" x14ac:dyDescent="0.25">
      <c r="A128" s="10" t="s">
        <v>1</v>
      </c>
      <c r="B128" s="10" t="s">
        <v>22</v>
      </c>
      <c r="C128" s="11" t="s">
        <v>149</v>
      </c>
      <c r="D128" s="10" t="s">
        <v>4</v>
      </c>
      <c r="E128" s="10" t="s">
        <v>150</v>
      </c>
      <c r="F128" s="10" t="s">
        <v>102</v>
      </c>
      <c r="G128" s="10">
        <f>-2 / 12</f>
        <v>-0.16666666666666666</v>
      </c>
      <c r="H128" s="10">
        <v>1</v>
      </c>
      <c r="I128" s="10"/>
      <c r="J128" s="10" t="s">
        <v>7</v>
      </c>
    </row>
    <row r="129" spans="1:13" x14ac:dyDescent="0.25">
      <c r="A129" s="10"/>
      <c r="B129" s="10"/>
      <c r="C129" s="11"/>
      <c r="D129" s="10"/>
      <c r="E129" s="10"/>
      <c r="F129" s="10"/>
      <c r="G129" s="10"/>
      <c r="H129" s="10"/>
      <c r="I129" s="10"/>
      <c r="J129" s="10"/>
    </row>
    <row r="130" spans="1:13" ht="195" customHeight="1" x14ac:dyDescent="0.25">
      <c r="A130" s="10" t="s">
        <v>1</v>
      </c>
      <c r="B130" s="10" t="s">
        <v>22</v>
      </c>
      <c r="C130" s="11" t="s">
        <v>151</v>
      </c>
      <c r="D130" s="10" t="s">
        <v>4</v>
      </c>
      <c r="E130" s="10" t="s">
        <v>152</v>
      </c>
      <c r="F130" s="10" t="s">
        <v>153</v>
      </c>
      <c r="G130" s="10" t="s">
        <v>154</v>
      </c>
      <c r="H130" s="10">
        <v>1</v>
      </c>
      <c r="I130" s="10"/>
      <c r="J130" s="10" t="s">
        <v>7</v>
      </c>
      <c r="M130">
        <v>1</v>
      </c>
    </row>
    <row r="131" spans="1:13" x14ac:dyDescent="0.25">
      <c r="A131" s="10"/>
      <c r="B131" s="10"/>
      <c r="C131" s="11"/>
      <c r="D131" s="10"/>
      <c r="E131" s="10"/>
      <c r="F131" s="10"/>
      <c r="G131" s="10"/>
      <c r="H131" s="10"/>
      <c r="I131" s="10"/>
      <c r="J131" s="10"/>
    </row>
    <row r="132" spans="1:13" ht="210" customHeight="1" x14ac:dyDescent="0.25">
      <c r="A132" s="10" t="s">
        <v>1</v>
      </c>
      <c r="B132" s="10" t="s">
        <v>2</v>
      </c>
      <c r="C132" s="11" t="s">
        <v>155</v>
      </c>
      <c r="D132" s="10" t="s">
        <v>4</v>
      </c>
      <c r="E132" s="10" t="s">
        <v>156</v>
      </c>
      <c r="F132" s="10" t="s">
        <v>157</v>
      </c>
      <c r="G132" s="12">
        <v>13424</v>
      </c>
      <c r="H132" s="10">
        <v>3</v>
      </c>
      <c r="I132" s="10"/>
      <c r="J132" s="10" t="s">
        <v>7</v>
      </c>
    </row>
    <row r="133" spans="1:13" x14ac:dyDescent="0.25">
      <c r="A133" s="10"/>
      <c r="B133" s="10"/>
      <c r="C133" s="11"/>
      <c r="D133" s="10"/>
      <c r="E133" s="10"/>
      <c r="F133" s="10"/>
      <c r="G133" s="12"/>
      <c r="H133" s="10"/>
      <c r="I133" s="10"/>
      <c r="J133" s="10"/>
    </row>
    <row r="134" spans="1:13" ht="195" customHeight="1" x14ac:dyDescent="0.25">
      <c r="A134" s="10" t="s">
        <v>1</v>
      </c>
      <c r="B134" s="10" t="s">
        <v>22</v>
      </c>
      <c r="C134" s="11" t="s">
        <v>158</v>
      </c>
      <c r="D134" s="10" t="s">
        <v>4</v>
      </c>
      <c r="E134" s="10" t="s">
        <v>159</v>
      </c>
      <c r="F134" s="10" t="s">
        <v>125</v>
      </c>
      <c r="G134" s="10" t="s">
        <v>154</v>
      </c>
      <c r="H134" s="10">
        <v>1</v>
      </c>
      <c r="I134" s="10"/>
      <c r="J134" s="10" t="s">
        <v>7</v>
      </c>
    </row>
    <row r="135" spans="1:13" x14ac:dyDescent="0.25">
      <c r="A135" s="10"/>
      <c r="B135" s="10"/>
      <c r="C135" s="11"/>
      <c r="D135" s="10"/>
      <c r="E135" s="10"/>
      <c r="F135" s="10"/>
      <c r="G135" s="10"/>
      <c r="H135" s="10"/>
      <c r="I135" s="10"/>
      <c r="J135" s="10"/>
    </row>
    <row r="136" spans="1:13" ht="195" customHeight="1" x14ac:dyDescent="0.25">
      <c r="A136" s="10" t="s">
        <v>1</v>
      </c>
      <c r="B136" s="10" t="s">
        <v>22</v>
      </c>
      <c r="C136" s="11" t="s">
        <v>160</v>
      </c>
      <c r="D136" s="10" t="s">
        <v>4</v>
      </c>
      <c r="E136" s="10" t="s">
        <v>161</v>
      </c>
      <c r="F136" s="10" t="s">
        <v>157</v>
      </c>
      <c r="G136" s="10">
        <f>-3 / 12</f>
        <v>-0.25</v>
      </c>
      <c r="H136" s="10">
        <v>1</v>
      </c>
      <c r="I136" s="10"/>
      <c r="J136" s="10" t="s">
        <v>7</v>
      </c>
      <c r="L136">
        <v>1</v>
      </c>
    </row>
    <row r="137" spans="1:13" x14ac:dyDescent="0.25">
      <c r="A137" s="10"/>
      <c r="B137" s="10"/>
      <c r="C137" s="11"/>
      <c r="D137" s="10"/>
      <c r="E137" s="10"/>
      <c r="F137" s="10"/>
      <c r="G137" s="10"/>
      <c r="H137" s="10"/>
      <c r="I137" s="10"/>
      <c r="J137" s="10"/>
    </row>
    <row r="138" spans="1:13" ht="210" customHeight="1" x14ac:dyDescent="0.25">
      <c r="A138" s="10" t="s">
        <v>1</v>
      </c>
      <c r="B138" s="10" t="s">
        <v>22</v>
      </c>
      <c r="C138" s="11" t="s">
        <v>163</v>
      </c>
      <c r="D138" s="10" t="s">
        <v>4</v>
      </c>
      <c r="E138" s="10" t="s">
        <v>164</v>
      </c>
      <c r="F138" s="10" t="s">
        <v>102</v>
      </c>
      <c r="G138" s="10">
        <f>-6 / 12</f>
        <v>-0.5</v>
      </c>
      <c r="H138" s="10">
        <v>2</v>
      </c>
      <c r="I138" s="10"/>
      <c r="J138" s="10" t="s">
        <v>7</v>
      </c>
    </row>
    <row r="139" spans="1:13" x14ac:dyDescent="0.25">
      <c r="A139" s="10"/>
      <c r="B139" s="10"/>
      <c r="C139" s="11"/>
      <c r="D139" s="10"/>
      <c r="E139" s="10"/>
      <c r="F139" s="10"/>
      <c r="G139" s="10"/>
      <c r="H139" s="10"/>
      <c r="I139" s="10"/>
      <c r="J139" s="10"/>
    </row>
    <row r="140" spans="1:13" ht="195" customHeight="1" x14ac:dyDescent="0.25">
      <c r="A140" s="10" t="s">
        <v>1</v>
      </c>
      <c r="B140" s="10" t="s">
        <v>22</v>
      </c>
      <c r="C140" s="11" t="s">
        <v>165</v>
      </c>
      <c r="D140" s="10" t="s">
        <v>4</v>
      </c>
      <c r="E140" s="10" t="s">
        <v>166</v>
      </c>
      <c r="F140" s="10" t="s">
        <v>102</v>
      </c>
      <c r="G140" s="10">
        <f>-5 / 12</f>
        <v>-0.41666666666666669</v>
      </c>
      <c r="H140" s="10">
        <v>1</v>
      </c>
      <c r="I140" s="10"/>
      <c r="J140" s="10" t="s">
        <v>7</v>
      </c>
    </row>
    <row r="141" spans="1:13" x14ac:dyDescent="0.25">
      <c r="A141" s="10"/>
      <c r="B141" s="10"/>
      <c r="C141" s="11"/>
      <c r="D141" s="10"/>
      <c r="E141" s="10"/>
      <c r="F141" s="10"/>
      <c r="G141" s="10"/>
      <c r="H141" s="10"/>
      <c r="I141" s="10"/>
      <c r="J141" s="10"/>
    </row>
    <row r="142" spans="1:13" ht="210" customHeight="1" x14ac:dyDescent="0.25">
      <c r="A142" s="10" t="s">
        <v>1</v>
      </c>
      <c r="B142" s="10" t="s">
        <v>22</v>
      </c>
      <c r="C142" s="11" t="s">
        <v>167</v>
      </c>
      <c r="D142" s="10" t="s">
        <v>4</v>
      </c>
      <c r="E142" s="10" t="s">
        <v>168</v>
      </c>
      <c r="F142" s="10" t="s">
        <v>169</v>
      </c>
      <c r="G142" s="10">
        <f>-4 / 24</f>
        <v>-0.16666666666666666</v>
      </c>
      <c r="H142" s="10">
        <v>3</v>
      </c>
      <c r="I142" s="10"/>
      <c r="J142" s="10" t="s">
        <v>7</v>
      </c>
    </row>
    <row r="143" spans="1:13" x14ac:dyDescent="0.25">
      <c r="A143" s="10"/>
      <c r="B143" s="10"/>
      <c r="C143" s="11"/>
      <c r="D143" s="10"/>
      <c r="E143" s="10"/>
      <c r="F143" s="10"/>
      <c r="G143" s="10"/>
      <c r="H143" s="10"/>
      <c r="I143" s="10"/>
      <c r="J143" s="10"/>
    </row>
    <row r="144" spans="1:13" ht="195" customHeight="1" x14ac:dyDescent="0.25">
      <c r="A144" s="10" t="s">
        <v>1</v>
      </c>
      <c r="B144" s="10" t="s">
        <v>22</v>
      </c>
      <c r="C144" s="11" t="s">
        <v>170</v>
      </c>
      <c r="D144" s="10" t="s">
        <v>4</v>
      </c>
      <c r="E144" s="10" t="s">
        <v>171</v>
      </c>
      <c r="F144" s="10" t="s">
        <v>169</v>
      </c>
      <c r="G144" s="10">
        <f>-1 / 12</f>
        <v>-8.3333333333333329E-2</v>
      </c>
      <c r="H144" s="10">
        <v>1</v>
      </c>
      <c r="I144" s="10"/>
      <c r="J144" s="10" t="s">
        <v>7</v>
      </c>
    </row>
    <row r="145" spans="1:12" x14ac:dyDescent="0.25">
      <c r="A145" s="10"/>
      <c r="B145" s="10"/>
      <c r="C145" s="11"/>
      <c r="D145" s="10"/>
      <c r="E145" s="10"/>
      <c r="F145" s="10"/>
      <c r="G145" s="10"/>
      <c r="H145" s="10"/>
      <c r="I145" s="10"/>
      <c r="J145" s="10"/>
    </row>
    <row r="146" spans="1:12" ht="195" customHeight="1" x14ac:dyDescent="0.25">
      <c r="A146" s="10" t="s">
        <v>1</v>
      </c>
      <c r="B146" s="10" t="s">
        <v>22</v>
      </c>
      <c r="C146" s="11" t="s">
        <v>172</v>
      </c>
      <c r="D146" s="10" t="s">
        <v>4</v>
      </c>
      <c r="E146" s="10" t="s">
        <v>173</v>
      </c>
      <c r="F146" s="10" t="s">
        <v>169</v>
      </c>
      <c r="G146" s="10">
        <f>-2 / 12</f>
        <v>-0.16666666666666666</v>
      </c>
      <c r="H146" s="10">
        <v>1</v>
      </c>
      <c r="I146" s="10"/>
      <c r="J146" s="10" t="s">
        <v>7</v>
      </c>
      <c r="L146">
        <v>1</v>
      </c>
    </row>
    <row r="147" spans="1:12" x14ac:dyDescent="0.25">
      <c r="A147" s="10"/>
      <c r="B147" s="10"/>
      <c r="C147" s="11"/>
      <c r="D147" s="10"/>
      <c r="E147" s="10"/>
      <c r="F147" s="10"/>
      <c r="G147" s="10"/>
      <c r="H147" s="10"/>
      <c r="I147" s="10"/>
      <c r="J147" s="10"/>
    </row>
    <row r="148" spans="1:12" ht="210" customHeight="1" x14ac:dyDescent="0.25">
      <c r="A148" s="10" t="s">
        <v>1</v>
      </c>
      <c r="B148" s="10" t="s">
        <v>2</v>
      </c>
      <c r="C148" s="11" t="s">
        <v>176</v>
      </c>
      <c r="D148" s="10" t="s">
        <v>4</v>
      </c>
      <c r="E148" s="10" t="s">
        <v>177</v>
      </c>
      <c r="F148" s="10" t="s">
        <v>19</v>
      </c>
      <c r="G148" s="9">
        <v>42177</v>
      </c>
      <c r="H148" s="10">
        <v>3</v>
      </c>
      <c r="I148" s="10"/>
      <c r="J148" s="10" t="s">
        <v>7</v>
      </c>
    </row>
    <row r="149" spans="1:12" x14ac:dyDescent="0.25">
      <c r="A149" s="10"/>
      <c r="B149" s="10"/>
      <c r="C149" s="11"/>
      <c r="D149" s="10"/>
      <c r="E149" s="10"/>
      <c r="F149" s="10"/>
      <c r="G149" s="9"/>
      <c r="H149" s="10"/>
      <c r="I149" s="10"/>
      <c r="J149" s="10"/>
    </row>
    <row r="150" spans="1:12" ht="225" customHeight="1" x14ac:dyDescent="0.25">
      <c r="A150" s="10" t="s">
        <v>1</v>
      </c>
      <c r="B150" s="10" t="s">
        <v>2</v>
      </c>
      <c r="C150" s="11" t="s">
        <v>178</v>
      </c>
      <c r="D150" s="10" t="s">
        <v>4</v>
      </c>
      <c r="E150" s="10" t="s">
        <v>179</v>
      </c>
      <c r="F150" s="10" t="s">
        <v>180</v>
      </c>
      <c r="G150" s="9">
        <v>42269</v>
      </c>
      <c r="H150" s="10">
        <v>3</v>
      </c>
      <c r="I150" s="10"/>
      <c r="J150" s="10" t="s">
        <v>7</v>
      </c>
    </row>
    <row r="151" spans="1:12" x14ac:dyDescent="0.25">
      <c r="A151" s="10"/>
      <c r="B151" s="10"/>
      <c r="C151" s="11"/>
      <c r="D151" s="10"/>
      <c r="E151" s="10"/>
      <c r="F151" s="10"/>
      <c r="G151" s="9"/>
      <c r="H151" s="10"/>
      <c r="I151" s="10"/>
      <c r="J151" s="10"/>
    </row>
    <row r="152" spans="1:12" ht="240" customHeight="1" x14ac:dyDescent="0.25">
      <c r="A152" s="10" t="s">
        <v>1</v>
      </c>
      <c r="B152" s="10" t="s">
        <v>2</v>
      </c>
      <c r="C152" s="11" t="s">
        <v>181</v>
      </c>
      <c r="D152" s="10" t="s">
        <v>4</v>
      </c>
      <c r="E152" s="10" t="s">
        <v>182</v>
      </c>
      <c r="F152" s="10" t="s">
        <v>183</v>
      </c>
      <c r="G152" s="9">
        <v>42338</v>
      </c>
      <c r="H152" s="10">
        <v>3</v>
      </c>
      <c r="I152" s="10"/>
      <c r="J152" s="10" t="s">
        <v>7</v>
      </c>
    </row>
    <row r="153" spans="1:12" x14ac:dyDescent="0.25">
      <c r="A153" s="10"/>
      <c r="B153" s="10"/>
      <c r="C153" s="11"/>
      <c r="D153" s="10"/>
      <c r="E153" s="10"/>
      <c r="F153" s="10"/>
      <c r="G153" s="9"/>
      <c r="H153" s="10"/>
      <c r="I153" s="10"/>
      <c r="J153" s="10"/>
    </row>
    <row r="154" spans="1:12" ht="240" customHeight="1" x14ac:dyDescent="0.25">
      <c r="A154" s="10" t="s">
        <v>1</v>
      </c>
      <c r="B154" s="10" t="s">
        <v>2</v>
      </c>
      <c r="C154" s="11" t="s">
        <v>184</v>
      </c>
      <c r="D154" s="10" t="s">
        <v>4</v>
      </c>
      <c r="E154" s="10" t="s">
        <v>185</v>
      </c>
      <c r="F154" s="10" t="s">
        <v>183</v>
      </c>
      <c r="G154" s="9">
        <v>42185</v>
      </c>
      <c r="H154" s="10">
        <v>3</v>
      </c>
      <c r="I154" s="10"/>
      <c r="J154" s="10" t="s">
        <v>7</v>
      </c>
    </row>
    <row r="155" spans="1:12" x14ac:dyDescent="0.25">
      <c r="A155" s="10"/>
      <c r="B155" s="10"/>
      <c r="C155" s="11"/>
      <c r="D155" s="10"/>
      <c r="E155" s="10"/>
      <c r="F155" s="10"/>
      <c r="G155" s="9"/>
      <c r="H155" s="10"/>
      <c r="I155" s="10"/>
      <c r="J155" s="10"/>
    </row>
    <row r="156" spans="1:12" ht="240" customHeight="1" x14ac:dyDescent="0.25">
      <c r="A156" s="10" t="s">
        <v>1</v>
      </c>
      <c r="B156" s="10" t="s">
        <v>2</v>
      </c>
      <c r="C156" s="11" t="s">
        <v>186</v>
      </c>
      <c r="D156" s="10" t="s">
        <v>4</v>
      </c>
      <c r="E156" s="10" t="s">
        <v>187</v>
      </c>
      <c r="F156" s="10" t="s">
        <v>183</v>
      </c>
      <c r="G156" s="9">
        <v>42177</v>
      </c>
      <c r="H156" s="10">
        <v>3</v>
      </c>
      <c r="I156" s="10"/>
      <c r="J156" s="10" t="s">
        <v>7</v>
      </c>
    </row>
    <row r="157" spans="1:12" x14ac:dyDescent="0.25">
      <c r="A157" s="10"/>
      <c r="B157" s="10"/>
      <c r="C157" s="11"/>
      <c r="D157" s="10"/>
      <c r="E157" s="10"/>
      <c r="F157" s="10"/>
      <c r="G157" s="9"/>
      <c r="H157" s="10"/>
      <c r="I157" s="10"/>
      <c r="J157" s="10"/>
    </row>
    <row r="158" spans="1:12" ht="225" customHeight="1" x14ac:dyDescent="0.25">
      <c r="A158" s="10" t="s">
        <v>1</v>
      </c>
      <c r="B158" s="10" t="s">
        <v>2</v>
      </c>
      <c r="C158" s="11" t="s">
        <v>188</v>
      </c>
      <c r="D158" s="10" t="s">
        <v>4</v>
      </c>
      <c r="E158" s="10" t="s">
        <v>189</v>
      </c>
      <c r="F158" s="10" t="s">
        <v>190</v>
      </c>
      <c r="G158" s="9">
        <v>42026</v>
      </c>
      <c r="H158" s="10">
        <v>3</v>
      </c>
      <c r="I158" s="10"/>
      <c r="J158" s="10" t="s">
        <v>7</v>
      </c>
    </row>
    <row r="159" spans="1:12" x14ac:dyDescent="0.25">
      <c r="A159" s="10"/>
      <c r="B159" s="10"/>
      <c r="C159" s="11"/>
      <c r="D159" s="10"/>
      <c r="E159" s="10"/>
      <c r="F159" s="10"/>
      <c r="G159" s="9"/>
      <c r="H159" s="10"/>
      <c r="I159" s="10"/>
      <c r="J159" s="10"/>
    </row>
    <row r="160" spans="1:12" ht="210" customHeight="1" x14ac:dyDescent="0.25">
      <c r="A160" s="10" t="s">
        <v>1</v>
      </c>
      <c r="B160" s="10" t="s">
        <v>22</v>
      </c>
      <c r="C160" s="11" t="s">
        <v>191</v>
      </c>
      <c r="D160" s="10" t="s">
        <v>4</v>
      </c>
      <c r="E160" s="10" t="s">
        <v>192</v>
      </c>
      <c r="F160" s="10" t="s">
        <v>193</v>
      </c>
      <c r="G160" s="10">
        <f>-1 / 26</f>
        <v>-3.8461538461538464E-2</v>
      </c>
      <c r="H160" s="10">
        <v>3</v>
      </c>
      <c r="I160" s="10"/>
      <c r="J160" s="10" t="s">
        <v>7</v>
      </c>
    </row>
    <row r="161" spans="1:10" x14ac:dyDescent="0.25">
      <c r="A161" s="10"/>
      <c r="B161" s="10"/>
      <c r="C161" s="11"/>
      <c r="D161" s="10"/>
      <c r="E161" s="10"/>
      <c r="F161" s="10"/>
      <c r="G161" s="10"/>
      <c r="H161" s="10"/>
      <c r="I161" s="10"/>
      <c r="J161" s="10"/>
    </row>
    <row r="162" spans="1:10" x14ac:dyDescent="0.25">
      <c r="A162" s="1"/>
      <c r="B162" s="1"/>
      <c r="C162" s="2"/>
      <c r="D162" s="1"/>
      <c r="E162" s="1"/>
      <c r="F162" s="1"/>
      <c r="G162" s="1"/>
      <c r="H162" s="1"/>
      <c r="I162" s="1"/>
      <c r="J162" s="1"/>
    </row>
    <row r="163" spans="1:10" ht="180" customHeight="1" x14ac:dyDescent="0.25">
      <c r="A163" s="10" t="s">
        <v>1</v>
      </c>
      <c r="B163" s="10" t="s">
        <v>2</v>
      </c>
      <c r="C163" s="11" t="s">
        <v>194</v>
      </c>
      <c r="D163" s="10" t="s">
        <v>4</v>
      </c>
      <c r="E163" s="10" t="s">
        <v>195</v>
      </c>
      <c r="F163" s="10" t="s">
        <v>196</v>
      </c>
      <c r="G163" s="9">
        <v>42142</v>
      </c>
      <c r="H163" s="10">
        <v>3</v>
      </c>
      <c r="I163" s="10"/>
      <c r="J163" s="10" t="s">
        <v>7</v>
      </c>
    </row>
    <row r="164" spans="1:10" x14ac:dyDescent="0.25">
      <c r="A164" s="10"/>
      <c r="B164" s="10"/>
      <c r="C164" s="11"/>
      <c r="D164" s="10"/>
      <c r="E164" s="10"/>
      <c r="F164" s="10"/>
      <c r="G164" s="9"/>
      <c r="H164" s="10"/>
      <c r="I164" s="10"/>
      <c r="J164" s="10"/>
    </row>
    <row r="165" spans="1:10" ht="210" customHeight="1" x14ac:dyDescent="0.25">
      <c r="A165" s="10" t="s">
        <v>1</v>
      </c>
      <c r="B165" s="10" t="s">
        <v>2</v>
      </c>
      <c r="C165" s="11" t="s">
        <v>197</v>
      </c>
      <c r="D165" s="10" t="s">
        <v>4</v>
      </c>
      <c r="E165" s="10" t="s">
        <v>198</v>
      </c>
      <c r="F165" s="10" t="s">
        <v>199</v>
      </c>
      <c r="G165" s="9">
        <v>42061</v>
      </c>
      <c r="H165" s="10">
        <v>3</v>
      </c>
      <c r="I165" s="10"/>
      <c r="J165" s="10" t="s">
        <v>7</v>
      </c>
    </row>
    <row r="166" spans="1:10" x14ac:dyDescent="0.25">
      <c r="A166" s="10"/>
      <c r="B166" s="10"/>
      <c r="C166" s="11"/>
      <c r="D166" s="10"/>
      <c r="E166" s="10"/>
      <c r="F166" s="10"/>
      <c r="G166" s="9"/>
      <c r="H166" s="10"/>
      <c r="I166" s="10"/>
      <c r="J166" s="10"/>
    </row>
    <row r="167" spans="1:10" x14ac:dyDescent="0.25">
      <c r="A167" s="1"/>
      <c r="B167" s="1"/>
      <c r="C167" s="2"/>
      <c r="D167" s="1"/>
      <c r="E167" s="1"/>
      <c r="F167" s="1"/>
      <c r="G167" s="3"/>
      <c r="H167" s="1"/>
      <c r="I167" s="1"/>
      <c r="J167" s="1"/>
    </row>
    <row r="168" spans="1:10" x14ac:dyDescent="0.25">
      <c r="A168" s="4"/>
      <c r="B168" s="4"/>
      <c r="C168" s="5"/>
      <c r="D168" s="4"/>
      <c r="E168" s="4"/>
      <c r="F168" s="4"/>
      <c r="G168" s="4"/>
      <c r="H168" s="4"/>
      <c r="I168" s="4"/>
      <c r="J168" s="4"/>
    </row>
    <row r="169" spans="1:10" ht="180" customHeight="1" x14ac:dyDescent="0.25">
      <c r="A169" s="10" t="s">
        <v>1</v>
      </c>
      <c r="B169" s="10" t="s">
        <v>22</v>
      </c>
      <c r="C169" s="11" t="s">
        <v>202</v>
      </c>
      <c r="D169" s="10" t="s">
        <v>4</v>
      </c>
      <c r="E169" s="10" t="s">
        <v>203</v>
      </c>
      <c r="F169" s="10" t="s">
        <v>196</v>
      </c>
      <c r="G169" s="10" t="s">
        <v>204</v>
      </c>
      <c r="H169" s="10">
        <v>3</v>
      </c>
      <c r="I169" s="10"/>
      <c r="J169" s="10" t="s">
        <v>7</v>
      </c>
    </row>
    <row r="170" spans="1:10" x14ac:dyDescent="0.25">
      <c r="A170" s="10"/>
      <c r="B170" s="10"/>
      <c r="C170" s="11"/>
      <c r="D170" s="10"/>
      <c r="E170" s="10"/>
      <c r="F170" s="10"/>
      <c r="G170" s="10"/>
      <c r="H170" s="10"/>
      <c r="I170" s="10"/>
      <c r="J170" s="10"/>
    </row>
    <row r="171" spans="1:10" ht="180" customHeight="1" x14ac:dyDescent="0.25">
      <c r="A171" s="10" t="s">
        <v>1</v>
      </c>
      <c r="B171" s="10" t="s">
        <v>2</v>
      </c>
      <c r="C171" s="11" t="s">
        <v>205</v>
      </c>
      <c r="D171" s="10" t="s">
        <v>4</v>
      </c>
      <c r="E171" s="10" t="s">
        <v>206</v>
      </c>
      <c r="F171" s="10" t="s">
        <v>196</v>
      </c>
      <c r="G171" s="9">
        <v>42022</v>
      </c>
      <c r="H171" s="10">
        <v>3</v>
      </c>
      <c r="I171" s="10"/>
      <c r="J171" s="10" t="s">
        <v>7</v>
      </c>
    </row>
    <row r="172" spans="1:10" x14ac:dyDescent="0.25">
      <c r="A172" s="10"/>
      <c r="B172" s="10"/>
      <c r="C172" s="11"/>
      <c r="D172" s="10"/>
      <c r="E172" s="10"/>
      <c r="F172" s="10"/>
      <c r="G172" s="9"/>
      <c r="H172" s="10"/>
      <c r="I172" s="10"/>
      <c r="J172" s="10"/>
    </row>
    <row r="173" spans="1:10" x14ac:dyDescent="0.25">
      <c r="A173" s="1"/>
      <c r="B173" s="1"/>
      <c r="C173" s="2"/>
      <c r="D173" s="1"/>
      <c r="E173" s="1"/>
      <c r="F173" s="1"/>
      <c r="G173" s="1"/>
      <c r="H173" s="1"/>
      <c r="I173" s="1"/>
      <c r="J173" s="1"/>
    </row>
    <row r="174" spans="1:10" ht="210" customHeight="1" x14ac:dyDescent="0.25">
      <c r="A174" s="10" t="s">
        <v>1</v>
      </c>
      <c r="B174" s="10" t="s">
        <v>2</v>
      </c>
      <c r="C174" s="11" t="s">
        <v>208</v>
      </c>
      <c r="D174" s="10" t="s">
        <v>4</v>
      </c>
      <c r="E174" s="10" t="s">
        <v>209</v>
      </c>
      <c r="F174" s="10" t="s">
        <v>200</v>
      </c>
      <c r="G174" s="10" t="s">
        <v>210</v>
      </c>
      <c r="H174" s="10">
        <v>3</v>
      </c>
      <c r="I174" s="10"/>
      <c r="J174" s="10" t="s">
        <v>7</v>
      </c>
    </row>
    <row r="175" spans="1:10" x14ac:dyDescent="0.25">
      <c r="A175" s="10"/>
      <c r="B175" s="10"/>
      <c r="C175" s="11"/>
      <c r="D175" s="10"/>
      <c r="E175" s="10"/>
      <c r="F175" s="10"/>
      <c r="G175" s="10"/>
      <c r="H175" s="10"/>
      <c r="I175" s="10"/>
      <c r="J175" s="10"/>
    </row>
    <row r="176" spans="1:10" x14ac:dyDescent="0.25">
      <c r="A176" s="1"/>
      <c r="B176" s="1"/>
      <c r="C176" s="2"/>
      <c r="D176" s="1"/>
      <c r="E176" s="1"/>
      <c r="F176" s="1"/>
      <c r="G176" s="3"/>
      <c r="H176" s="1"/>
      <c r="I176" s="1"/>
      <c r="J176" s="1"/>
    </row>
    <row r="177" spans="1:10" ht="210" customHeight="1" x14ac:dyDescent="0.25">
      <c r="A177" s="10" t="s">
        <v>1</v>
      </c>
      <c r="B177" s="10" t="s">
        <v>22</v>
      </c>
      <c r="C177" s="11" t="s">
        <v>211</v>
      </c>
      <c r="D177" s="10" t="s">
        <v>4</v>
      </c>
      <c r="E177" s="10" t="s">
        <v>212</v>
      </c>
      <c r="F177" s="10" t="s">
        <v>213</v>
      </c>
      <c r="G177" s="10" t="s">
        <v>214</v>
      </c>
      <c r="H177" s="10">
        <v>3</v>
      </c>
      <c r="I177" s="10"/>
      <c r="J177" s="10" t="s">
        <v>7</v>
      </c>
    </row>
    <row r="178" spans="1:10" x14ac:dyDescent="0.25">
      <c r="A178" s="10"/>
      <c r="B178" s="10"/>
      <c r="C178" s="11"/>
      <c r="D178" s="10"/>
      <c r="E178" s="10"/>
      <c r="F178" s="10"/>
      <c r="G178" s="10"/>
      <c r="H178" s="10"/>
      <c r="I178" s="10"/>
      <c r="J178" s="10"/>
    </row>
    <row r="179" spans="1:10" ht="195" customHeight="1" x14ac:dyDescent="0.25">
      <c r="A179" s="10" t="s">
        <v>1</v>
      </c>
      <c r="B179" s="10" t="s">
        <v>2</v>
      </c>
      <c r="C179" s="11" t="s">
        <v>215</v>
      </c>
      <c r="D179" s="10" t="s">
        <v>4</v>
      </c>
      <c r="E179" s="10" t="s">
        <v>216</v>
      </c>
      <c r="F179" s="10" t="s">
        <v>217</v>
      </c>
      <c r="G179" s="9">
        <v>42368</v>
      </c>
      <c r="H179" s="10">
        <v>3</v>
      </c>
      <c r="I179" s="10"/>
      <c r="J179" s="10" t="s">
        <v>7</v>
      </c>
    </row>
    <row r="180" spans="1:10" x14ac:dyDescent="0.25">
      <c r="A180" s="10"/>
      <c r="B180" s="10"/>
      <c r="C180" s="11"/>
      <c r="D180" s="10"/>
      <c r="E180" s="10"/>
      <c r="F180" s="10"/>
      <c r="G180" s="9"/>
      <c r="H180" s="10"/>
      <c r="I180" s="10"/>
      <c r="J180" s="10"/>
    </row>
    <row r="181" spans="1:10" ht="165" customHeight="1" x14ac:dyDescent="0.25">
      <c r="A181" s="10" t="s">
        <v>1</v>
      </c>
      <c r="B181" s="10" t="s">
        <v>22</v>
      </c>
      <c r="C181" s="11" t="s">
        <v>218</v>
      </c>
      <c r="D181" s="10" t="s">
        <v>4</v>
      </c>
      <c r="E181" s="10" t="s">
        <v>219</v>
      </c>
      <c r="F181" s="10" t="s">
        <v>220</v>
      </c>
      <c r="G181" s="10" t="s">
        <v>108</v>
      </c>
      <c r="H181" s="10">
        <v>3</v>
      </c>
      <c r="I181" s="10"/>
      <c r="J181" s="10" t="s">
        <v>7</v>
      </c>
    </row>
    <row r="182" spans="1:10" x14ac:dyDescent="0.25">
      <c r="A182" s="10"/>
      <c r="B182" s="10"/>
      <c r="C182" s="11"/>
      <c r="D182" s="10"/>
      <c r="E182" s="10"/>
      <c r="F182" s="10"/>
      <c r="G182" s="10"/>
      <c r="H182" s="10"/>
      <c r="I182" s="10"/>
      <c r="J182" s="10"/>
    </row>
    <row r="183" spans="1:10" ht="195" customHeight="1" x14ac:dyDescent="0.25">
      <c r="A183" s="10" t="s">
        <v>1</v>
      </c>
      <c r="B183" s="10" t="s">
        <v>22</v>
      </c>
      <c r="C183" s="11" t="s">
        <v>221</v>
      </c>
      <c r="D183" s="10" t="s">
        <v>4</v>
      </c>
      <c r="E183" s="10" t="s">
        <v>222</v>
      </c>
      <c r="F183" s="10" t="s">
        <v>220</v>
      </c>
      <c r="G183" s="10">
        <f>-3 / 15</f>
        <v>-0.2</v>
      </c>
      <c r="H183" s="10">
        <v>3</v>
      </c>
      <c r="I183" s="10"/>
      <c r="J183" s="10" t="s">
        <v>7</v>
      </c>
    </row>
    <row r="184" spans="1:10" x14ac:dyDescent="0.25">
      <c r="A184" s="10"/>
      <c r="B184" s="10"/>
      <c r="C184" s="11"/>
      <c r="D184" s="10"/>
      <c r="E184" s="10"/>
      <c r="F184" s="10"/>
      <c r="G184" s="10"/>
      <c r="H184" s="10"/>
      <c r="I184" s="10"/>
      <c r="J184" s="10"/>
    </row>
    <row r="185" spans="1:10" ht="210" customHeight="1" x14ac:dyDescent="0.25">
      <c r="A185" s="10" t="s">
        <v>1</v>
      </c>
      <c r="B185" s="10" t="s">
        <v>22</v>
      </c>
      <c r="C185" s="11" t="s">
        <v>223</v>
      </c>
      <c r="D185" s="10" t="s">
        <v>4</v>
      </c>
      <c r="E185" s="10" t="s">
        <v>224</v>
      </c>
      <c r="F185" s="10" t="s">
        <v>225</v>
      </c>
      <c r="G185" s="10" t="s">
        <v>226</v>
      </c>
      <c r="H185" s="10">
        <v>3</v>
      </c>
      <c r="I185" s="10"/>
      <c r="J185" s="10" t="s">
        <v>7</v>
      </c>
    </row>
    <row r="186" spans="1:10" x14ac:dyDescent="0.25">
      <c r="A186" s="10"/>
      <c r="B186" s="10"/>
      <c r="C186" s="11"/>
      <c r="D186" s="10"/>
      <c r="E186" s="10"/>
      <c r="F186" s="10"/>
      <c r="G186" s="10"/>
      <c r="H186" s="10"/>
      <c r="I186" s="10"/>
      <c r="J186" s="10"/>
    </row>
    <row r="187" spans="1:10" ht="210" customHeight="1" x14ac:dyDescent="0.25">
      <c r="A187" s="10" t="s">
        <v>1</v>
      </c>
      <c r="B187" s="10" t="s">
        <v>2</v>
      </c>
      <c r="C187" s="11" t="s">
        <v>227</v>
      </c>
      <c r="D187" s="10" t="s">
        <v>4</v>
      </c>
      <c r="E187" s="10" t="s">
        <v>228</v>
      </c>
      <c r="F187" s="10" t="s">
        <v>213</v>
      </c>
      <c r="G187" s="9">
        <v>42210</v>
      </c>
      <c r="H187" s="10">
        <v>3</v>
      </c>
      <c r="I187" s="10"/>
      <c r="J187" s="10" t="s">
        <v>7</v>
      </c>
    </row>
    <row r="188" spans="1:10" x14ac:dyDescent="0.25">
      <c r="A188" s="10"/>
      <c r="B188" s="10"/>
      <c r="C188" s="11"/>
      <c r="D188" s="10"/>
      <c r="E188" s="10"/>
      <c r="F188" s="10"/>
      <c r="G188" s="9"/>
      <c r="H188" s="10"/>
      <c r="I188" s="10"/>
      <c r="J188" s="10"/>
    </row>
    <row r="189" spans="1:10" ht="195" customHeight="1" x14ac:dyDescent="0.25">
      <c r="A189" s="10" t="s">
        <v>1</v>
      </c>
      <c r="B189" s="10" t="s">
        <v>2</v>
      </c>
      <c r="C189" s="11" t="s">
        <v>229</v>
      </c>
      <c r="D189" s="10" t="s">
        <v>4</v>
      </c>
      <c r="E189" s="10" t="s">
        <v>230</v>
      </c>
      <c r="F189" s="10" t="s">
        <v>231</v>
      </c>
      <c r="G189" s="9">
        <v>42180</v>
      </c>
      <c r="H189" s="10">
        <v>3</v>
      </c>
      <c r="I189" s="10"/>
      <c r="J189" s="10" t="s">
        <v>7</v>
      </c>
    </row>
    <row r="190" spans="1:10" x14ac:dyDescent="0.25">
      <c r="A190" s="10"/>
      <c r="B190" s="10"/>
      <c r="C190" s="11"/>
      <c r="D190" s="10"/>
      <c r="E190" s="10"/>
      <c r="F190" s="10"/>
      <c r="G190" s="9"/>
      <c r="H190" s="10"/>
      <c r="I190" s="10"/>
      <c r="J190" s="10"/>
    </row>
    <row r="191" spans="1:10" ht="210" customHeight="1" x14ac:dyDescent="0.25">
      <c r="A191" s="10" t="s">
        <v>1</v>
      </c>
      <c r="B191" s="10" t="s">
        <v>2</v>
      </c>
      <c r="C191" s="11" t="s">
        <v>232</v>
      </c>
      <c r="D191" s="10" t="s">
        <v>4</v>
      </c>
      <c r="E191" s="10" t="s">
        <v>233</v>
      </c>
      <c r="F191" s="10" t="s">
        <v>234</v>
      </c>
      <c r="G191" s="9">
        <v>42016</v>
      </c>
      <c r="H191" s="10">
        <v>3</v>
      </c>
      <c r="I191" s="10"/>
      <c r="J191" s="10" t="s">
        <v>7</v>
      </c>
    </row>
    <row r="192" spans="1:10" x14ac:dyDescent="0.25">
      <c r="A192" s="10"/>
      <c r="B192" s="10"/>
      <c r="C192" s="11"/>
      <c r="D192" s="10"/>
      <c r="E192" s="10"/>
      <c r="F192" s="10"/>
      <c r="G192" s="9"/>
      <c r="H192" s="10"/>
      <c r="I192" s="10"/>
      <c r="J192" s="10"/>
    </row>
    <row r="193" spans="1:13" x14ac:dyDescent="0.25">
      <c r="A193" s="1"/>
      <c r="B193" s="1"/>
      <c r="C193" s="2"/>
      <c r="D193" s="1"/>
      <c r="E193" s="1"/>
      <c r="F193" s="1"/>
      <c r="G193" s="1"/>
      <c r="H193" s="1"/>
      <c r="I193" s="1"/>
      <c r="J193" s="1"/>
    </row>
    <row r="194" spans="1:13" ht="195" customHeight="1" x14ac:dyDescent="0.25">
      <c r="A194" s="10" t="s">
        <v>1</v>
      </c>
      <c r="B194" s="10" t="s">
        <v>22</v>
      </c>
      <c r="C194" s="11" t="s">
        <v>236</v>
      </c>
      <c r="D194" s="10" t="s">
        <v>4</v>
      </c>
      <c r="E194" s="10" t="s">
        <v>237</v>
      </c>
      <c r="F194" s="10" t="s">
        <v>238</v>
      </c>
      <c r="G194" s="10" t="s">
        <v>108</v>
      </c>
      <c r="H194" s="10">
        <v>3</v>
      </c>
      <c r="I194" s="10"/>
      <c r="J194" s="10" t="s">
        <v>7</v>
      </c>
    </row>
    <row r="195" spans="1:13" x14ac:dyDescent="0.25">
      <c r="A195" s="10"/>
      <c r="B195" s="10"/>
      <c r="C195" s="11"/>
      <c r="D195" s="10"/>
      <c r="E195" s="10"/>
      <c r="F195" s="10"/>
      <c r="G195" s="10"/>
      <c r="H195" s="10"/>
      <c r="I195" s="10"/>
      <c r="J195" s="10"/>
    </row>
    <row r="196" spans="1:13" ht="180" customHeight="1" x14ac:dyDescent="0.25">
      <c r="A196" s="10" t="s">
        <v>1</v>
      </c>
      <c r="B196" s="10" t="s">
        <v>22</v>
      </c>
      <c r="C196" s="11" t="s">
        <v>239</v>
      </c>
      <c r="D196" s="10" t="s">
        <v>4</v>
      </c>
      <c r="E196" s="10" t="s">
        <v>240</v>
      </c>
      <c r="F196" s="10" t="s">
        <v>241</v>
      </c>
      <c r="G196" s="10" t="s">
        <v>242</v>
      </c>
      <c r="H196" s="10">
        <v>3</v>
      </c>
      <c r="I196" s="10"/>
      <c r="J196" s="10" t="s">
        <v>7</v>
      </c>
    </row>
    <row r="197" spans="1:13" x14ac:dyDescent="0.25">
      <c r="A197" s="10"/>
      <c r="B197" s="10"/>
      <c r="C197" s="11"/>
      <c r="D197" s="10"/>
      <c r="E197" s="10"/>
      <c r="F197" s="10"/>
      <c r="G197" s="10"/>
      <c r="H197" s="10"/>
      <c r="I197" s="10"/>
      <c r="J197" s="10"/>
    </row>
    <row r="198" spans="1:13" x14ac:dyDescent="0.25">
      <c r="A198" s="1"/>
      <c r="B198" s="1"/>
      <c r="C198" s="2"/>
      <c r="D198" s="1"/>
      <c r="E198" s="1"/>
      <c r="F198" s="1"/>
      <c r="G198" s="1"/>
      <c r="H198" s="1"/>
      <c r="I198" s="1"/>
      <c r="J198" s="1"/>
    </row>
    <row r="199" spans="1:13" x14ac:dyDescent="0.25">
      <c r="A199" s="1"/>
      <c r="B199" s="1"/>
      <c r="C199" s="2"/>
      <c r="D199" s="1"/>
      <c r="E199" s="1"/>
      <c r="F199" s="1"/>
      <c r="G199" s="3"/>
      <c r="H199" s="1"/>
      <c r="I199" s="1"/>
      <c r="J199" s="1"/>
    </row>
    <row r="200" spans="1:13" ht="195" customHeight="1" x14ac:dyDescent="0.25">
      <c r="A200" s="10" t="s">
        <v>1</v>
      </c>
      <c r="B200" s="10" t="s">
        <v>2</v>
      </c>
      <c r="C200" s="11" t="s">
        <v>243</v>
      </c>
      <c r="D200" s="10" t="s">
        <v>4</v>
      </c>
      <c r="E200" s="10" t="s">
        <v>244</v>
      </c>
      <c r="F200" s="10" t="s">
        <v>225</v>
      </c>
      <c r="G200" s="9">
        <v>42272</v>
      </c>
      <c r="H200" s="10">
        <v>3</v>
      </c>
      <c r="I200" s="10"/>
      <c r="J200" s="10" t="s">
        <v>7</v>
      </c>
    </row>
    <row r="201" spans="1:13" x14ac:dyDescent="0.25">
      <c r="A201" s="10"/>
      <c r="B201" s="10"/>
      <c r="C201" s="11"/>
      <c r="D201" s="10"/>
      <c r="E201" s="10"/>
      <c r="F201" s="10"/>
      <c r="G201" s="9"/>
      <c r="H201" s="10"/>
      <c r="I201" s="10"/>
      <c r="J201" s="10"/>
    </row>
    <row r="202" spans="1:13" ht="195" customHeight="1" x14ac:dyDescent="0.25">
      <c r="A202" s="10" t="s">
        <v>1</v>
      </c>
      <c r="B202" s="10" t="s">
        <v>2</v>
      </c>
      <c r="C202" s="11" t="s">
        <v>245</v>
      </c>
      <c r="D202" s="10" t="s">
        <v>4</v>
      </c>
      <c r="E202" s="10" t="s">
        <v>246</v>
      </c>
      <c r="F202" s="10" t="s">
        <v>220</v>
      </c>
      <c r="G202" s="9">
        <v>42073</v>
      </c>
      <c r="H202" s="10">
        <v>3</v>
      </c>
      <c r="I202" s="10"/>
      <c r="J202" s="10" t="s">
        <v>7</v>
      </c>
    </row>
    <row r="203" spans="1:13" x14ac:dyDescent="0.25">
      <c r="A203" s="10"/>
      <c r="B203" s="10"/>
      <c r="C203" s="11"/>
      <c r="D203" s="10"/>
      <c r="E203" s="10"/>
      <c r="F203" s="10"/>
      <c r="G203" s="9"/>
      <c r="H203" s="10"/>
      <c r="I203" s="10"/>
      <c r="J203" s="10"/>
    </row>
    <row r="204" spans="1:13" ht="195" customHeight="1" x14ac:dyDescent="0.25">
      <c r="A204" s="10" t="s">
        <v>1</v>
      </c>
      <c r="B204" s="10" t="s">
        <v>22</v>
      </c>
      <c r="C204" s="11" t="s">
        <v>247</v>
      </c>
      <c r="D204" s="10" t="s">
        <v>4</v>
      </c>
      <c r="E204" s="10" t="s">
        <v>248</v>
      </c>
      <c r="F204" s="10" t="s">
        <v>249</v>
      </c>
      <c r="G204" s="10">
        <f>-1 / 30</f>
        <v>-3.3333333333333333E-2</v>
      </c>
      <c r="H204" s="10">
        <v>3</v>
      </c>
      <c r="I204" s="10"/>
      <c r="J204" s="10" t="s">
        <v>7</v>
      </c>
    </row>
    <row r="205" spans="1:13" x14ac:dyDescent="0.25">
      <c r="A205" s="10"/>
      <c r="B205" s="10"/>
      <c r="C205" s="11"/>
      <c r="D205" s="10"/>
      <c r="E205" s="10"/>
      <c r="F205" s="10"/>
      <c r="G205" s="10"/>
      <c r="H205" s="10"/>
      <c r="I205" s="10"/>
      <c r="J205" s="10"/>
    </row>
    <row r="206" spans="1:13" ht="195" customHeight="1" x14ac:dyDescent="0.25">
      <c r="A206" s="10" t="s">
        <v>1</v>
      </c>
      <c r="B206" s="10" t="s">
        <v>2</v>
      </c>
      <c r="C206" s="11" t="s">
        <v>250</v>
      </c>
      <c r="D206" s="10" t="s">
        <v>4</v>
      </c>
      <c r="E206" s="10" t="s">
        <v>251</v>
      </c>
      <c r="F206" s="10" t="s">
        <v>225</v>
      </c>
      <c r="G206" s="9">
        <v>42272</v>
      </c>
      <c r="H206" s="10">
        <v>3</v>
      </c>
      <c r="I206" s="10"/>
      <c r="J206" s="10" t="s">
        <v>7</v>
      </c>
    </row>
    <row r="207" spans="1:13" x14ac:dyDescent="0.25">
      <c r="A207" s="10"/>
      <c r="B207" s="10"/>
      <c r="C207" s="11"/>
      <c r="D207" s="10"/>
      <c r="E207" s="10"/>
      <c r="F207" s="10"/>
      <c r="G207" s="9"/>
      <c r="H207" s="10"/>
      <c r="I207" s="10"/>
      <c r="J207" s="10"/>
    </row>
    <row r="208" spans="1:13" ht="180" customHeight="1" x14ac:dyDescent="0.25">
      <c r="A208" s="10" t="s">
        <v>1</v>
      </c>
      <c r="B208" s="10" t="s">
        <v>22</v>
      </c>
      <c r="C208" s="11" t="s">
        <v>252</v>
      </c>
      <c r="D208" s="10" t="s">
        <v>4</v>
      </c>
      <c r="E208" s="10" t="s">
        <v>253</v>
      </c>
      <c r="F208" s="10" t="s">
        <v>220</v>
      </c>
      <c r="G208" s="10" t="s">
        <v>254</v>
      </c>
      <c r="H208" s="10">
        <v>3</v>
      </c>
      <c r="I208" s="10"/>
      <c r="J208" s="10" t="s">
        <v>7</v>
      </c>
      <c r="L208">
        <v>0</v>
      </c>
      <c r="M208">
        <v>3</v>
      </c>
    </row>
    <row r="209" spans="1:10" x14ac:dyDescent="0.25">
      <c r="A209" s="10"/>
      <c r="B209" s="10"/>
      <c r="C209" s="11"/>
      <c r="D209" s="10"/>
      <c r="E209" s="10"/>
      <c r="F209" s="10"/>
      <c r="G209" s="10"/>
      <c r="H209" s="10"/>
      <c r="I209" s="10"/>
      <c r="J209" s="10"/>
    </row>
    <row r="210" spans="1:10" ht="210" customHeight="1" x14ac:dyDescent="0.25">
      <c r="A210" s="10" t="s">
        <v>1</v>
      </c>
      <c r="B210" s="10" t="s">
        <v>2</v>
      </c>
      <c r="C210" s="11" t="s">
        <v>255</v>
      </c>
      <c r="D210" s="10" t="s">
        <v>4</v>
      </c>
      <c r="E210" s="10" t="s">
        <v>256</v>
      </c>
      <c r="F210" s="10" t="s">
        <v>169</v>
      </c>
      <c r="G210" s="12">
        <v>12785</v>
      </c>
      <c r="H210" s="10">
        <v>3</v>
      </c>
      <c r="I210" s="10"/>
      <c r="J210" s="10" t="s">
        <v>7</v>
      </c>
    </row>
    <row r="211" spans="1:10" x14ac:dyDescent="0.25">
      <c r="A211" s="10"/>
      <c r="B211" s="10"/>
      <c r="C211" s="11"/>
      <c r="D211" s="10"/>
      <c r="E211" s="10"/>
      <c r="F211" s="10"/>
      <c r="G211" s="12"/>
      <c r="H211" s="10"/>
      <c r="I211" s="10"/>
      <c r="J211" s="10"/>
    </row>
    <row r="212" spans="1:10" ht="210" customHeight="1" x14ac:dyDescent="0.25">
      <c r="A212" s="10" t="s">
        <v>1</v>
      </c>
      <c r="B212" s="10" t="s">
        <v>22</v>
      </c>
      <c r="C212" s="11" t="s">
        <v>257</v>
      </c>
      <c r="D212" s="10" t="s">
        <v>4</v>
      </c>
      <c r="E212" s="10" t="s">
        <v>258</v>
      </c>
      <c r="F212" s="10" t="s">
        <v>259</v>
      </c>
      <c r="G212" s="10" t="s">
        <v>260</v>
      </c>
      <c r="H212" s="10">
        <v>3</v>
      </c>
      <c r="I212" s="10"/>
      <c r="J212" s="10" t="s">
        <v>7</v>
      </c>
    </row>
    <row r="213" spans="1:10" x14ac:dyDescent="0.25">
      <c r="A213" s="10"/>
      <c r="B213" s="10"/>
      <c r="C213" s="11"/>
      <c r="D213" s="10"/>
      <c r="E213" s="10"/>
      <c r="F213" s="10"/>
      <c r="G213" s="10"/>
      <c r="H213" s="10"/>
      <c r="I213" s="10"/>
      <c r="J213" s="10"/>
    </row>
    <row r="214" spans="1:10" ht="210" customHeight="1" x14ac:dyDescent="0.25">
      <c r="A214" s="10" t="s">
        <v>1</v>
      </c>
      <c r="B214" s="10" t="s">
        <v>2</v>
      </c>
      <c r="C214" s="11" t="s">
        <v>261</v>
      </c>
      <c r="D214" s="10" t="s">
        <v>4</v>
      </c>
      <c r="E214" s="10" t="s">
        <v>262</v>
      </c>
      <c r="F214" s="10" t="s">
        <v>263</v>
      </c>
      <c r="G214" s="12">
        <v>12905</v>
      </c>
      <c r="H214" s="10">
        <v>3</v>
      </c>
      <c r="I214" s="10"/>
      <c r="J214" s="10" t="s">
        <v>7</v>
      </c>
    </row>
    <row r="215" spans="1:10" x14ac:dyDescent="0.25">
      <c r="A215" s="10"/>
      <c r="B215" s="10"/>
      <c r="C215" s="11"/>
      <c r="D215" s="10"/>
      <c r="E215" s="10"/>
      <c r="F215" s="10"/>
      <c r="G215" s="12"/>
      <c r="H215" s="10"/>
      <c r="I215" s="10"/>
      <c r="J215" s="10"/>
    </row>
    <row r="216" spans="1:10" ht="210" customHeight="1" x14ac:dyDescent="0.25">
      <c r="A216" s="10" t="s">
        <v>1</v>
      </c>
      <c r="B216" s="10" t="s">
        <v>2</v>
      </c>
      <c r="C216" s="11" t="s">
        <v>264</v>
      </c>
      <c r="D216" s="10" t="s">
        <v>4</v>
      </c>
      <c r="E216" s="10" t="s">
        <v>265</v>
      </c>
      <c r="F216" s="10" t="s">
        <v>263</v>
      </c>
      <c r="G216" s="12">
        <v>13028</v>
      </c>
      <c r="H216" s="10">
        <v>3</v>
      </c>
      <c r="I216" s="10"/>
      <c r="J216" s="10" t="s">
        <v>7</v>
      </c>
    </row>
    <row r="217" spans="1:10" x14ac:dyDescent="0.25">
      <c r="A217" s="10"/>
      <c r="B217" s="10"/>
      <c r="C217" s="11"/>
      <c r="D217" s="10"/>
      <c r="E217" s="10"/>
      <c r="F217" s="10"/>
      <c r="G217" s="12"/>
      <c r="H217" s="10"/>
      <c r="I217" s="10"/>
      <c r="J217" s="10"/>
    </row>
    <row r="218" spans="1:10" x14ac:dyDescent="0.25">
      <c r="A218" s="1"/>
      <c r="B218" s="1"/>
      <c r="C218" s="2"/>
      <c r="D218" s="1"/>
      <c r="E218" s="1"/>
      <c r="F218" s="1"/>
      <c r="G218" s="3"/>
      <c r="H218" s="1"/>
      <c r="I218" s="1"/>
      <c r="J218" s="1"/>
    </row>
    <row r="219" spans="1:10" ht="210" customHeight="1" x14ac:dyDescent="0.25">
      <c r="A219" s="10" t="s">
        <v>1</v>
      </c>
      <c r="B219" s="10" t="s">
        <v>22</v>
      </c>
      <c r="C219" s="11" t="s">
        <v>267</v>
      </c>
      <c r="D219" s="10" t="s">
        <v>4</v>
      </c>
      <c r="E219" s="10" t="s">
        <v>268</v>
      </c>
      <c r="F219" s="10" t="s">
        <v>259</v>
      </c>
      <c r="G219" s="10">
        <f>-4 / 30</f>
        <v>-0.13333333333333333</v>
      </c>
      <c r="H219" s="10">
        <v>3</v>
      </c>
      <c r="I219" s="10"/>
      <c r="J219" s="10" t="s">
        <v>7</v>
      </c>
    </row>
    <row r="220" spans="1:10" x14ac:dyDescent="0.25">
      <c r="A220" s="10"/>
      <c r="B220" s="10"/>
      <c r="C220" s="11"/>
      <c r="D220" s="10"/>
      <c r="E220" s="10"/>
      <c r="F220" s="10"/>
      <c r="G220" s="10"/>
      <c r="H220" s="10"/>
      <c r="I220" s="10"/>
      <c r="J220" s="10"/>
    </row>
    <row r="221" spans="1:10" ht="195" customHeight="1" x14ac:dyDescent="0.25">
      <c r="A221" s="10" t="s">
        <v>1</v>
      </c>
      <c r="B221" s="10" t="s">
        <v>22</v>
      </c>
      <c r="C221" s="11" t="s">
        <v>269</v>
      </c>
      <c r="D221" s="10" t="s">
        <v>4</v>
      </c>
      <c r="E221" s="10" t="s">
        <v>270</v>
      </c>
      <c r="F221" s="10" t="s">
        <v>169</v>
      </c>
      <c r="G221" s="10" t="s">
        <v>114</v>
      </c>
      <c r="H221" s="10">
        <v>1</v>
      </c>
      <c r="I221" s="10"/>
      <c r="J221" s="10" t="s">
        <v>7</v>
      </c>
    </row>
    <row r="222" spans="1:10" x14ac:dyDescent="0.25">
      <c r="A222" s="10"/>
      <c r="B222" s="10"/>
      <c r="C222" s="11"/>
      <c r="D222" s="10"/>
      <c r="E222" s="10"/>
      <c r="F222" s="10"/>
      <c r="G222" s="10"/>
      <c r="H222" s="10"/>
      <c r="I222" s="10"/>
      <c r="J222" s="10"/>
    </row>
    <row r="223" spans="1:10" ht="195" customHeight="1" x14ac:dyDescent="0.25">
      <c r="A223" s="10" t="s">
        <v>1</v>
      </c>
      <c r="B223" s="10" t="s">
        <v>22</v>
      </c>
      <c r="C223" s="11" t="s">
        <v>271</v>
      </c>
      <c r="D223" s="10" t="s">
        <v>4</v>
      </c>
      <c r="E223" s="10" t="s">
        <v>272</v>
      </c>
      <c r="F223" s="10" t="s">
        <v>273</v>
      </c>
      <c r="G223" s="10" t="s">
        <v>114</v>
      </c>
      <c r="H223" s="10">
        <v>1</v>
      </c>
      <c r="I223" s="10"/>
      <c r="J223" s="10" t="s">
        <v>7</v>
      </c>
    </row>
    <row r="224" spans="1:10" x14ac:dyDescent="0.25">
      <c r="A224" s="10"/>
      <c r="B224" s="10"/>
      <c r="C224" s="11"/>
      <c r="D224" s="10"/>
      <c r="E224" s="10"/>
      <c r="F224" s="10"/>
      <c r="G224" s="10"/>
      <c r="H224" s="10"/>
      <c r="I224" s="10"/>
      <c r="J224" s="10"/>
    </row>
    <row r="225" spans="1:12" ht="210" customHeight="1" x14ac:dyDescent="0.25">
      <c r="A225" s="10" t="s">
        <v>1</v>
      </c>
      <c r="B225" s="10" t="s">
        <v>22</v>
      </c>
      <c r="C225" s="11" t="s">
        <v>274</v>
      </c>
      <c r="D225" s="10" t="s">
        <v>4</v>
      </c>
      <c r="E225" s="10" t="s">
        <v>275</v>
      </c>
      <c r="F225" s="10" t="s">
        <v>273</v>
      </c>
      <c r="G225" s="10" t="s">
        <v>114</v>
      </c>
      <c r="H225" s="10">
        <v>1</v>
      </c>
      <c r="I225" s="10"/>
      <c r="J225" s="10" t="s">
        <v>7</v>
      </c>
    </row>
    <row r="226" spans="1:12" x14ac:dyDescent="0.25">
      <c r="A226" s="10"/>
      <c r="B226" s="10"/>
      <c r="C226" s="11"/>
      <c r="D226" s="10"/>
      <c r="E226" s="10"/>
      <c r="F226" s="10"/>
      <c r="G226" s="10"/>
      <c r="H226" s="10"/>
      <c r="I226" s="10"/>
      <c r="J226" s="10"/>
    </row>
    <row r="227" spans="1:12" ht="180" customHeight="1" x14ac:dyDescent="0.25">
      <c r="A227" s="10" t="s">
        <v>1</v>
      </c>
      <c r="B227" s="10" t="s">
        <v>2</v>
      </c>
      <c r="C227" s="11" t="s">
        <v>276</v>
      </c>
      <c r="D227" s="10" t="s">
        <v>4</v>
      </c>
      <c r="E227" s="10" t="s">
        <v>277</v>
      </c>
      <c r="F227" s="10" t="s">
        <v>278</v>
      </c>
      <c r="G227" s="9">
        <v>42024</v>
      </c>
      <c r="H227" s="10">
        <v>1</v>
      </c>
      <c r="I227" s="10"/>
      <c r="J227" s="10" t="s">
        <v>7</v>
      </c>
    </row>
    <row r="228" spans="1:12" x14ac:dyDescent="0.25">
      <c r="A228" s="10"/>
      <c r="B228" s="10"/>
      <c r="C228" s="11"/>
      <c r="D228" s="10"/>
      <c r="E228" s="10"/>
      <c r="F228" s="10"/>
      <c r="G228" s="9"/>
      <c r="H228" s="10"/>
      <c r="I228" s="10"/>
      <c r="J228" s="10"/>
    </row>
    <row r="229" spans="1:12" ht="195" customHeight="1" x14ac:dyDescent="0.25">
      <c r="A229" s="10" t="s">
        <v>1</v>
      </c>
      <c r="B229" s="10" t="s">
        <v>2</v>
      </c>
      <c r="C229" s="11" t="s">
        <v>279</v>
      </c>
      <c r="D229" s="10" t="s">
        <v>4</v>
      </c>
      <c r="E229" s="10" t="s">
        <v>280</v>
      </c>
      <c r="F229" s="10" t="s">
        <v>169</v>
      </c>
      <c r="G229" s="9">
        <v>42055</v>
      </c>
      <c r="H229" s="10">
        <v>1</v>
      </c>
      <c r="I229" s="10"/>
      <c r="J229" s="10" t="s">
        <v>7</v>
      </c>
    </row>
    <row r="230" spans="1:12" x14ac:dyDescent="0.25">
      <c r="A230" s="10"/>
      <c r="B230" s="10"/>
      <c r="C230" s="11"/>
      <c r="D230" s="10"/>
      <c r="E230" s="10"/>
      <c r="F230" s="10"/>
      <c r="G230" s="9"/>
      <c r="H230" s="10"/>
      <c r="I230" s="10"/>
      <c r="J230" s="10"/>
    </row>
    <row r="231" spans="1:12" ht="180" customHeight="1" x14ac:dyDescent="0.25">
      <c r="A231" s="10" t="s">
        <v>1</v>
      </c>
      <c r="B231" s="10" t="s">
        <v>22</v>
      </c>
      <c r="C231" s="11" t="s">
        <v>281</v>
      </c>
      <c r="D231" s="10" t="s">
        <v>4</v>
      </c>
      <c r="E231" s="10" t="s">
        <v>282</v>
      </c>
      <c r="F231" s="10" t="s">
        <v>278</v>
      </c>
      <c r="G231" s="10" t="s">
        <v>114</v>
      </c>
      <c r="H231" s="10">
        <v>1</v>
      </c>
      <c r="I231" s="10"/>
      <c r="J231" s="10" t="s">
        <v>7</v>
      </c>
    </row>
    <row r="232" spans="1:12" x14ac:dyDescent="0.25">
      <c r="A232" s="10"/>
      <c r="B232" s="10"/>
      <c r="C232" s="11"/>
      <c r="D232" s="10"/>
      <c r="E232" s="10"/>
      <c r="F232" s="10"/>
      <c r="G232" s="10"/>
      <c r="H232" s="10"/>
      <c r="I232" s="10"/>
      <c r="J232" s="10"/>
    </row>
    <row r="233" spans="1:12" x14ac:dyDescent="0.25">
      <c r="A233" s="1"/>
      <c r="B233" s="1"/>
      <c r="C233" s="2"/>
      <c r="D233" s="1"/>
      <c r="E233" s="1"/>
      <c r="F233" s="1"/>
      <c r="G233" s="3"/>
      <c r="H233" s="1"/>
      <c r="I233" s="1"/>
      <c r="J233" s="1"/>
    </row>
    <row r="234" spans="1:12" ht="195" customHeight="1" x14ac:dyDescent="0.25">
      <c r="A234" s="10" t="s">
        <v>1</v>
      </c>
      <c r="B234" s="10" t="s">
        <v>2</v>
      </c>
      <c r="C234" s="11" t="s">
        <v>283</v>
      </c>
      <c r="D234" s="10" t="s">
        <v>4</v>
      </c>
      <c r="E234" s="10" t="s">
        <v>284</v>
      </c>
      <c r="F234" s="10" t="s">
        <v>259</v>
      </c>
      <c r="G234" s="9">
        <v>42022</v>
      </c>
      <c r="H234" s="10">
        <v>1</v>
      </c>
      <c r="I234" s="10"/>
      <c r="J234" s="10" t="s">
        <v>7</v>
      </c>
    </row>
    <row r="235" spans="1:12" x14ac:dyDescent="0.25">
      <c r="A235" s="10"/>
      <c r="B235" s="10"/>
      <c r="C235" s="11"/>
      <c r="D235" s="10"/>
      <c r="E235" s="10"/>
      <c r="F235" s="10"/>
      <c r="G235" s="9"/>
      <c r="H235" s="10"/>
      <c r="I235" s="10"/>
      <c r="J235" s="10"/>
    </row>
    <row r="236" spans="1:12" ht="195" customHeight="1" x14ac:dyDescent="0.25">
      <c r="A236" s="10" t="s">
        <v>1</v>
      </c>
      <c r="B236" s="10" t="s">
        <v>2</v>
      </c>
      <c r="C236" s="11" t="s">
        <v>285</v>
      </c>
      <c r="D236" s="10" t="s">
        <v>4</v>
      </c>
      <c r="E236" s="10" t="s">
        <v>286</v>
      </c>
      <c r="F236" s="10" t="s">
        <v>259</v>
      </c>
      <c r="G236" s="9">
        <v>42081</v>
      </c>
      <c r="H236" s="10">
        <v>1</v>
      </c>
      <c r="I236" s="10"/>
      <c r="J236" s="10" t="s">
        <v>7</v>
      </c>
      <c r="L236">
        <v>7</v>
      </c>
    </row>
    <row r="237" spans="1:12" x14ac:dyDescent="0.25">
      <c r="A237" s="10"/>
      <c r="B237" s="10"/>
      <c r="C237" s="11"/>
      <c r="D237" s="10"/>
      <c r="E237" s="10"/>
      <c r="F237" s="10"/>
      <c r="G237" s="9"/>
      <c r="H237" s="10"/>
      <c r="I237" s="10"/>
      <c r="J237" s="10"/>
    </row>
    <row r="238" spans="1:12" ht="210" customHeight="1" x14ac:dyDescent="0.25">
      <c r="A238" s="10" t="s">
        <v>1</v>
      </c>
      <c r="B238" s="10" t="s">
        <v>22</v>
      </c>
      <c r="C238" s="11" t="s">
        <v>287</v>
      </c>
      <c r="D238" s="10" t="s">
        <v>4</v>
      </c>
      <c r="E238" s="10" t="s">
        <v>288</v>
      </c>
      <c r="F238" s="10" t="s">
        <v>273</v>
      </c>
      <c r="G238" s="10">
        <f>-12 / 30</f>
        <v>-0.4</v>
      </c>
      <c r="H238" s="10">
        <v>3</v>
      </c>
      <c r="I238" s="10"/>
      <c r="J238" s="10" t="s">
        <v>7</v>
      </c>
    </row>
    <row r="239" spans="1:12" x14ac:dyDescent="0.25">
      <c r="A239" s="10"/>
      <c r="B239" s="10"/>
      <c r="C239" s="11"/>
      <c r="D239" s="10"/>
      <c r="E239" s="10"/>
      <c r="F239" s="10"/>
      <c r="G239" s="10"/>
      <c r="H239" s="10"/>
      <c r="I239" s="10"/>
      <c r="J239" s="10"/>
    </row>
    <row r="240" spans="1:12" ht="195" customHeight="1" x14ac:dyDescent="0.25">
      <c r="A240" s="10" t="s">
        <v>1</v>
      </c>
      <c r="B240" s="10" t="s">
        <v>22</v>
      </c>
      <c r="C240" s="11" t="s">
        <v>289</v>
      </c>
      <c r="D240" s="10" t="s">
        <v>4</v>
      </c>
      <c r="E240" s="10" t="s">
        <v>290</v>
      </c>
      <c r="F240" s="10" t="s">
        <v>278</v>
      </c>
      <c r="G240" s="10">
        <f>-3 / 10</f>
        <v>-0.3</v>
      </c>
      <c r="H240" s="10">
        <v>1</v>
      </c>
      <c r="I240" s="10"/>
      <c r="J240" s="10" t="s">
        <v>7</v>
      </c>
    </row>
    <row r="241" spans="1:12" x14ac:dyDescent="0.25">
      <c r="A241" s="10"/>
      <c r="B241" s="10"/>
      <c r="C241" s="11"/>
      <c r="D241" s="10"/>
      <c r="E241" s="10"/>
      <c r="F241" s="10"/>
      <c r="G241" s="10"/>
      <c r="H241" s="10"/>
      <c r="I241" s="10"/>
      <c r="J241" s="10"/>
    </row>
    <row r="242" spans="1:12" ht="195" customHeight="1" x14ac:dyDescent="0.25">
      <c r="A242" s="10" t="s">
        <v>1</v>
      </c>
      <c r="B242" s="10" t="s">
        <v>22</v>
      </c>
      <c r="C242" s="11" t="s">
        <v>291</v>
      </c>
      <c r="D242" s="10" t="s">
        <v>4</v>
      </c>
      <c r="E242" s="10" t="s">
        <v>292</v>
      </c>
      <c r="F242" s="10" t="s">
        <v>278</v>
      </c>
      <c r="G242" s="10">
        <f>-1 / 10</f>
        <v>-0.1</v>
      </c>
      <c r="H242" s="10">
        <v>1</v>
      </c>
      <c r="I242" s="10"/>
      <c r="J242" s="10" t="s">
        <v>7</v>
      </c>
    </row>
    <row r="243" spans="1:12" x14ac:dyDescent="0.25">
      <c r="A243" s="10"/>
      <c r="B243" s="10"/>
      <c r="C243" s="11"/>
      <c r="D243" s="10"/>
      <c r="E243" s="10"/>
      <c r="F243" s="10"/>
      <c r="G243" s="10"/>
      <c r="H243" s="10"/>
      <c r="I243" s="10"/>
      <c r="J243" s="10"/>
    </row>
    <row r="244" spans="1:12" ht="195" customHeight="1" x14ac:dyDescent="0.25">
      <c r="A244" s="10" t="s">
        <v>1</v>
      </c>
      <c r="B244" s="10" t="s">
        <v>2</v>
      </c>
      <c r="C244" s="11" t="s">
        <v>293</v>
      </c>
      <c r="D244" s="10" t="s">
        <v>4</v>
      </c>
      <c r="E244" s="10" t="s">
        <v>294</v>
      </c>
      <c r="F244" s="10" t="s">
        <v>295</v>
      </c>
      <c r="G244" s="9">
        <v>42014</v>
      </c>
      <c r="H244" s="10">
        <v>1</v>
      </c>
      <c r="I244" s="10"/>
      <c r="J244" s="10" t="s">
        <v>7</v>
      </c>
      <c r="L244">
        <v>3</v>
      </c>
    </row>
    <row r="245" spans="1:12" x14ac:dyDescent="0.25">
      <c r="A245" s="10"/>
      <c r="B245" s="10"/>
      <c r="C245" s="11"/>
      <c r="D245" s="10"/>
      <c r="E245" s="10"/>
      <c r="F245" s="10"/>
      <c r="G245" s="9"/>
      <c r="H245" s="10"/>
      <c r="I245" s="10"/>
      <c r="J245" s="10"/>
    </row>
    <row r="246" spans="1:12" ht="210" customHeight="1" x14ac:dyDescent="0.25">
      <c r="A246" s="10" t="s">
        <v>1</v>
      </c>
      <c r="B246" s="10" t="s">
        <v>2</v>
      </c>
      <c r="C246" s="11" t="s">
        <v>296</v>
      </c>
      <c r="D246" s="10" t="s">
        <v>4</v>
      </c>
      <c r="E246" s="10" t="s">
        <v>297</v>
      </c>
      <c r="F246" s="10" t="s">
        <v>97</v>
      </c>
      <c r="G246" s="12">
        <v>13455</v>
      </c>
      <c r="H246" s="10">
        <v>3</v>
      </c>
      <c r="I246" s="10"/>
      <c r="J246" s="10" t="s">
        <v>7</v>
      </c>
    </row>
    <row r="247" spans="1:12" x14ac:dyDescent="0.25">
      <c r="A247" s="10"/>
      <c r="B247" s="10"/>
      <c r="C247" s="11"/>
      <c r="D247" s="10"/>
      <c r="E247" s="10"/>
      <c r="F247" s="10"/>
      <c r="G247" s="12"/>
      <c r="H247" s="10"/>
      <c r="I247" s="10"/>
      <c r="J247" s="10"/>
    </row>
    <row r="248" spans="1:12" ht="195" customHeight="1" x14ac:dyDescent="0.25">
      <c r="A248" s="10" t="s">
        <v>1</v>
      </c>
      <c r="B248" s="10" t="s">
        <v>2</v>
      </c>
      <c r="C248" s="11" t="s">
        <v>298</v>
      </c>
      <c r="D248" s="10" t="s">
        <v>4</v>
      </c>
      <c r="E248" s="10" t="s">
        <v>299</v>
      </c>
      <c r="F248" s="10" t="s">
        <v>273</v>
      </c>
      <c r="G248" s="9">
        <v>42047</v>
      </c>
      <c r="H248" s="10">
        <v>1</v>
      </c>
      <c r="I248" s="10"/>
      <c r="J248" s="10" t="s">
        <v>7</v>
      </c>
    </row>
    <row r="249" spans="1:12" x14ac:dyDescent="0.25">
      <c r="A249" s="10"/>
      <c r="B249" s="10"/>
      <c r="C249" s="11"/>
      <c r="D249" s="10"/>
      <c r="E249" s="10"/>
      <c r="F249" s="10"/>
      <c r="G249" s="9"/>
      <c r="H249" s="10"/>
      <c r="I249" s="10"/>
      <c r="J249" s="10"/>
    </row>
    <row r="250" spans="1:12" ht="195" customHeight="1" x14ac:dyDescent="0.25">
      <c r="A250" s="10" t="s">
        <v>1</v>
      </c>
      <c r="B250" s="10" t="s">
        <v>2</v>
      </c>
      <c r="C250" s="11" t="s">
        <v>300</v>
      </c>
      <c r="D250" s="10" t="s">
        <v>4</v>
      </c>
      <c r="E250" s="10" t="s">
        <v>301</v>
      </c>
      <c r="F250" s="10" t="s">
        <v>273</v>
      </c>
      <c r="G250" s="9">
        <v>42136</v>
      </c>
      <c r="H250" s="10">
        <v>1</v>
      </c>
      <c r="I250" s="10"/>
      <c r="J250" s="10" t="s">
        <v>7</v>
      </c>
    </row>
    <row r="251" spans="1:12" x14ac:dyDescent="0.25">
      <c r="A251" s="10"/>
      <c r="B251" s="10"/>
      <c r="C251" s="11"/>
      <c r="D251" s="10"/>
      <c r="E251" s="10"/>
      <c r="F251" s="10"/>
      <c r="G251" s="9"/>
      <c r="H251" s="10"/>
      <c r="I251" s="10"/>
      <c r="J251" s="10"/>
    </row>
    <row r="252" spans="1:12" ht="195" customHeight="1" x14ac:dyDescent="0.25">
      <c r="A252" s="10" t="s">
        <v>1</v>
      </c>
      <c r="B252" s="10" t="s">
        <v>2</v>
      </c>
      <c r="C252" s="11" t="s">
        <v>302</v>
      </c>
      <c r="D252" s="10" t="s">
        <v>4</v>
      </c>
      <c r="E252" s="10" t="s">
        <v>303</v>
      </c>
      <c r="F252" s="10" t="s">
        <v>273</v>
      </c>
      <c r="G252" s="9">
        <v>42106</v>
      </c>
      <c r="H252" s="10">
        <v>1</v>
      </c>
      <c r="L252">
        <v>3</v>
      </c>
    </row>
    <row r="253" spans="1:12" x14ac:dyDescent="0.25">
      <c r="A253" s="10"/>
      <c r="B253" s="10"/>
      <c r="C253" s="11"/>
      <c r="D253" s="10"/>
      <c r="E253" s="10"/>
      <c r="F253" s="10"/>
      <c r="G253" s="9"/>
      <c r="H253" s="10"/>
    </row>
    <row r="256" spans="1:12" ht="210" customHeight="1" x14ac:dyDescent="0.25">
      <c r="A256" s="10" t="s">
        <v>1</v>
      </c>
      <c r="B256" s="10" t="s">
        <v>2</v>
      </c>
      <c r="C256" s="11" t="s">
        <v>304</v>
      </c>
      <c r="D256" s="10" t="s">
        <v>4</v>
      </c>
      <c r="E256" s="10" t="s">
        <v>305</v>
      </c>
      <c r="F256" s="10" t="s">
        <v>306</v>
      </c>
      <c r="G256" s="10" t="s">
        <v>307</v>
      </c>
      <c r="H256" s="10">
        <v>3</v>
      </c>
      <c r="I256" s="10"/>
      <c r="J256" s="10" t="s">
        <v>7</v>
      </c>
    </row>
    <row r="257" spans="1:10" x14ac:dyDescent="0.25">
      <c r="A257" s="10"/>
      <c r="B257" s="10"/>
      <c r="C257" s="11"/>
      <c r="D257" s="10"/>
      <c r="E257" s="10"/>
      <c r="F257" s="10"/>
      <c r="G257" s="10"/>
      <c r="H257" s="10"/>
      <c r="I257" s="10"/>
      <c r="J257" s="10"/>
    </row>
    <row r="258" spans="1:10" ht="180" customHeight="1" x14ac:dyDescent="0.25">
      <c r="A258" s="10" t="s">
        <v>1</v>
      </c>
      <c r="B258" s="10" t="s">
        <v>22</v>
      </c>
      <c r="C258" s="11" t="s">
        <v>308</v>
      </c>
      <c r="D258" s="10" t="s">
        <v>4</v>
      </c>
      <c r="E258" s="10" t="s">
        <v>309</v>
      </c>
      <c r="F258" s="10" t="s">
        <v>310</v>
      </c>
      <c r="G258" s="10" t="s">
        <v>114</v>
      </c>
      <c r="H258" s="10">
        <v>3</v>
      </c>
      <c r="I258" s="10"/>
      <c r="J258" s="10" t="s">
        <v>7</v>
      </c>
    </row>
    <row r="259" spans="1:10" x14ac:dyDescent="0.25">
      <c r="A259" s="10"/>
      <c r="B259" s="10"/>
      <c r="C259" s="11"/>
      <c r="D259" s="10"/>
      <c r="E259" s="10"/>
      <c r="F259" s="10"/>
      <c r="G259" s="10"/>
      <c r="H259" s="10"/>
      <c r="I259" s="10"/>
      <c r="J259" s="10"/>
    </row>
    <row r="260" spans="1:10" ht="225" customHeight="1" x14ac:dyDescent="0.25">
      <c r="A260" s="10" t="s">
        <v>1</v>
      </c>
      <c r="B260" s="10" t="s">
        <v>2</v>
      </c>
      <c r="C260" s="11" t="s">
        <v>311</v>
      </c>
      <c r="D260" s="10" t="s">
        <v>4</v>
      </c>
      <c r="E260" s="10" t="s">
        <v>312</v>
      </c>
      <c r="F260" s="10" t="s">
        <v>313</v>
      </c>
      <c r="G260" s="9">
        <v>42091</v>
      </c>
      <c r="H260" s="10">
        <v>3</v>
      </c>
      <c r="I260" s="10"/>
      <c r="J260" s="10" t="s">
        <v>7</v>
      </c>
    </row>
    <row r="261" spans="1:10" x14ac:dyDescent="0.25">
      <c r="A261" s="10"/>
      <c r="B261" s="10"/>
      <c r="C261" s="11"/>
      <c r="D261" s="10"/>
      <c r="E261" s="10"/>
      <c r="F261" s="10"/>
      <c r="G261" s="9"/>
      <c r="H261" s="10"/>
      <c r="I261" s="10"/>
      <c r="J261" s="10"/>
    </row>
    <row r="262" spans="1:10" ht="225" customHeight="1" x14ac:dyDescent="0.25">
      <c r="A262" s="10" t="s">
        <v>1</v>
      </c>
      <c r="B262" s="10" t="s">
        <v>2</v>
      </c>
      <c r="C262" s="11" t="s">
        <v>314</v>
      </c>
      <c r="D262" s="10" t="s">
        <v>4</v>
      </c>
      <c r="E262" s="10" t="s">
        <v>315</v>
      </c>
      <c r="F262" s="10" t="s">
        <v>190</v>
      </c>
      <c r="G262" s="9">
        <v>42032</v>
      </c>
      <c r="H262" s="10">
        <v>3</v>
      </c>
      <c r="I262" s="10"/>
      <c r="J262" s="10" t="s">
        <v>7</v>
      </c>
    </row>
    <row r="263" spans="1:10" x14ac:dyDescent="0.25">
      <c r="A263" s="10"/>
      <c r="B263" s="10"/>
      <c r="C263" s="11"/>
      <c r="D263" s="10"/>
      <c r="E263" s="10"/>
      <c r="F263" s="10"/>
      <c r="G263" s="9"/>
      <c r="H263" s="10"/>
      <c r="I263" s="10"/>
      <c r="J263" s="10"/>
    </row>
    <row r="264" spans="1:10" ht="210" customHeight="1" x14ac:dyDescent="0.25">
      <c r="A264" s="10" t="s">
        <v>1</v>
      </c>
      <c r="B264" s="10" t="s">
        <v>22</v>
      </c>
      <c r="C264" s="11" t="s">
        <v>316</v>
      </c>
      <c r="D264" s="10" t="s">
        <v>4</v>
      </c>
      <c r="E264" s="10" t="s">
        <v>317</v>
      </c>
      <c r="F264" s="10" t="s">
        <v>310</v>
      </c>
      <c r="G264" s="10" t="s">
        <v>318</v>
      </c>
      <c r="H264" s="10">
        <v>3</v>
      </c>
      <c r="I264" s="10"/>
      <c r="J264" s="10" t="s">
        <v>7</v>
      </c>
    </row>
    <row r="265" spans="1:10" x14ac:dyDescent="0.25">
      <c r="A265" s="10"/>
      <c r="B265" s="10"/>
      <c r="C265" s="11"/>
      <c r="D265" s="10"/>
      <c r="E265" s="10"/>
      <c r="F265" s="10"/>
      <c r="G265" s="10"/>
      <c r="H265" s="10"/>
      <c r="I265" s="10"/>
      <c r="J265" s="10"/>
    </row>
    <row r="266" spans="1:10" ht="240" customHeight="1" x14ac:dyDescent="0.25">
      <c r="A266" s="10" t="s">
        <v>1</v>
      </c>
      <c r="B266" s="10" t="s">
        <v>2</v>
      </c>
      <c r="C266" s="11" t="s">
        <v>319</v>
      </c>
      <c r="D266" s="10" t="s">
        <v>4</v>
      </c>
      <c r="E266" s="10" t="s">
        <v>320</v>
      </c>
      <c r="F266" s="10" t="s">
        <v>313</v>
      </c>
      <c r="G266" s="10" t="s">
        <v>321</v>
      </c>
      <c r="H266" s="10">
        <v>3</v>
      </c>
      <c r="I266" s="10"/>
      <c r="J266" s="10" t="s">
        <v>7</v>
      </c>
    </row>
    <row r="267" spans="1:10" x14ac:dyDescent="0.25">
      <c r="A267" s="10"/>
      <c r="B267" s="10"/>
      <c r="C267" s="11"/>
      <c r="D267" s="10"/>
      <c r="E267" s="10"/>
      <c r="F267" s="10"/>
      <c r="G267" s="10"/>
      <c r="H267" s="10"/>
      <c r="I267" s="10"/>
      <c r="J267" s="10"/>
    </row>
    <row r="268" spans="1:10" ht="255" customHeight="1" x14ac:dyDescent="0.25">
      <c r="A268" s="10" t="s">
        <v>1</v>
      </c>
      <c r="B268" s="10" t="s">
        <v>2</v>
      </c>
      <c r="C268" s="11" t="s">
        <v>322</v>
      </c>
      <c r="D268" s="10" t="s">
        <v>4</v>
      </c>
      <c r="E268" s="10" t="s">
        <v>323</v>
      </c>
      <c r="F268" s="10" t="s">
        <v>313</v>
      </c>
      <c r="G268" s="9">
        <v>42244</v>
      </c>
      <c r="H268" s="10">
        <v>3</v>
      </c>
      <c r="I268" s="10"/>
      <c r="J268" s="10" t="s">
        <v>7</v>
      </c>
    </row>
    <row r="269" spans="1:10" x14ac:dyDescent="0.25">
      <c r="A269" s="10"/>
      <c r="B269" s="10"/>
      <c r="C269" s="11"/>
      <c r="D269" s="10"/>
      <c r="E269" s="10"/>
      <c r="F269" s="10"/>
      <c r="G269" s="9"/>
      <c r="H269" s="10"/>
      <c r="I269" s="10"/>
      <c r="J269" s="10"/>
    </row>
    <row r="270" spans="1:10" ht="255" customHeight="1" x14ac:dyDescent="0.25">
      <c r="A270" s="10" t="s">
        <v>1</v>
      </c>
      <c r="B270" s="10" t="s">
        <v>2</v>
      </c>
      <c r="C270" s="11" t="s">
        <v>324</v>
      </c>
      <c r="D270" s="10" t="s">
        <v>4</v>
      </c>
      <c r="E270" s="10" t="s">
        <v>325</v>
      </c>
      <c r="F270" s="10" t="s">
        <v>313</v>
      </c>
      <c r="G270" s="9">
        <v>42183</v>
      </c>
      <c r="H270" s="10">
        <v>3</v>
      </c>
      <c r="I270" s="10"/>
      <c r="J270" s="10" t="s">
        <v>7</v>
      </c>
    </row>
    <row r="271" spans="1:10" x14ac:dyDescent="0.25">
      <c r="A271" s="10"/>
      <c r="B271" s="10"/>
      <c r="C271" s="11"/>
      <c r="D271" s="10"/>
      <c r="E271" s="10"/>
      <c r="F271" s="10"/>
      <c r="G271" s="9"/>
      <c r="H271" s="10"/>
      <c r="I271" s="10"/>
      <c r="J271" s="10"/>
    </row>
    <row r="272" spans="1:10" ht="210" customHeight="1" x14ac:dyDescent="0.25">
      <c r="A272" s="10" t="s">
        <v>1</v>
      </c>
      <c r="B272" s="10" t="s">
        <v>2</v>
      </c>
      <c r="C272" s="11" t="s">
        <v>326</v>
      </c>
      <c r="D272" s="10" t="s">
        <v>4</v>
      </c>
      <c r="E272" s="10" t="s">
        <v>327</v>
      </c>
      <c r="F272" s="10" t="s">
        <v>328</v>
      </c>
      <c r="G272" s="9">
        <v>42171</v>
      </c>
      <c r="H272" s="10">
        <v>3</v>
      </c>
      <c r="I272" s="10"/>
      <c r="J272" s="10" t="s">
        <v>7</v>
      </c>
    </row>
    <row r="273" spans="1:10" x14ac:dyDescent="0.25">
      <c r="A273" s="10"/>
      <c r="B273" s="10"/>
      <c r="C273" s="11"/>
      <c r="D273" s="10"/>
      <c r="E273" s="10"/>
      <c r="F273" s="10"/>
      <c r="G273" s="9"/>
      <c r="H273" s="10"/>
      <c r="I273" s="10"/>
      <c r="J273" s="10"/>
    </row>
    <row r="274" spans="1:10" ht="210" customHeight="1" x14ac:dyDescent="0.25">
      <c r="A274" s="10" t="s">
        <v>1</v>
      </c>
      <c r="B274" s="10" t="s">
        <v>2</v>
      </c>
      <c r="C274" s="11" t="s">
        <v>329</v>
      </c>
      <c r="D274" s="10" t="s">
        <v>4</v>
      </c>
      <c r="E274" s="10" t="s">
        <v>330</v>
      </c>
      <c r="F274" s="10" t="s">
        <v>328</v>
      </c>
      <c r="G274" s="10" t="s">
        <v>331</v>
      </c>
      <c r="H274" s="10">
        <v>3</v>
      </c>
      <c r="I274" s="10"/>
      <c r="J274" s="10" t="s">
        <v>7</v>
      </c>
    </row>
    <row r="275" spans="1:10" x14ac:dyDescent="0.25">
      <c r="A275" s="10"/>
      <c r="B275" s="10"/>
      <c r="C275" s="11"/>
      <c r="D275" s="10"/>
      <c r="E275" s="10"/>
      <c r="F275" s="10"/>
      <c r="G275" s="10"/>
      <c r="H275" s="10"/>
      <c r="I275" s="10"/>
      <c r="J275" s="10"/>
    </row>
    <row r="276" spans="1:10" ht="270" customHeight="1" x14ac:dyDescent="0.25">
      <c r="A276" s="10" t="s">
        <v>1</v>
      </c>
      <c r="B276" s="10" t="s">
        <v>22</v>
      </c>
      <c r="C276" s="11" t="s">
        <v>332</v>
      </c>
      <c r="D276" s="10" t="s">
        <v>4</v>
      </c>
      <c r="E276" s="10" t="s">
        <v>333</v>
      </c>
      <c r="F276" s="10" t="s">
        <v>313</v>
      </c>
      <c r="G276" s="10" t="s">
        <v>174</v>
      </c>
      <c r="H276" s="10">
        <v>3</v>
      </c>
      <c r="I276" s="10"/>
      <c r="J276" s="10" t="s">
        <v>7</v>
      </c>
    </row>
    <row r="277" spans="1:10" x14ac:dyDescent="0.25">
      <c r="A277" s="10"/>
      <c r="B277" s="10"/>
      <c r="C277" s="11"/>
      <c r="D277" s="10"/>
      <c r="E277" s="10"/>
      <c r="F277" s="10"/>
      <c r="G277" s="10"/>
      <c r="H277" s="10"/>
      <c r="I277" s="10"/>
      <c r="J277" s="10"/>
    </row>
    <row r="278" spans="1:10" ht="210" customHeight="1" x14ac:dyDescent="0.25">
      <c r="A278" s="10" t="s">
        <v>1</v>
      </c>
      <c r="B278" s="10" t="s">
        <v>2</v>
      </c>
      <c r="C278" s="11" t="s">
        <v>334</v>
      </c>
      <c r="D278" s="10" t="s">
        <v>4</v>
      </c>
      <c r="E278" s="10" t="s">
        <v>335</v>
      </c>
      <c r="F278" s="10" t="s">
        <v>328</v>
      </c>
      <c r="G278" s="10" t="s">
        <v>162</v>
      </c>
      <c r="H278" s="10">
        <v>3</v>
      </c>
      <c r="I278" s="10"/>
      <c r="J278" s="10" t="s">
        <v>7</v>
      </c>
    </row>
    <row r="279" spans="1:10" x14ac:dyDescent="0.25">
      <c r="A279" s="10"/>
      <c r="B279" s="10"/>
      <c r="C279" s="11"/>
      <c r="D279" s="10"/>
      <c r="E279" s="10"/>
      <c r="F279" s="10"/>
      <c r="G279" s="10"/>
      <c r="H279" s="10"/>
      <c r="I279" s="10"/>
      <c r="J279" s="10"/>
    </row>
    <row r="280" spans="1:10" ht="195" customHeight="1" x14ac:dyDescent="0.25">
      <c r="A280" s="10" t="s">
        <v>1</v>
      </c>
      <c r="B280" s="10" t="s">
        <v>2</v>
      </c>
      <c r="C280" s="11" t="s">
        <v>336</v>
      </c>
      <c r="D280" s="10" t="s">
        <v>4</v>
      </c>
      <c r="E280" s="10" t="s">
        <v>337</v>
      </c>
      <c r="F280" s="10" t="s">
        <v>338</v>
      </c>
      <c r="G280" s="12">
        <v>12785</v>
      </c>
      <c r="H280" s="10">
        <v>3</v>
      </c>
      <c r="I280" s="10"/>
      <c r="J280" s="10" t="s">
        <v>7</v>
      </c>
    </row>
    <row r="281" spans="1:10" x14ac:dyDescent="0.25">
      <c r="A281" s="10"/>
      <c r="B281" s="10"/>
      <c r="C281" s="11"/>
      <c r="D281" s="10"/>
      <c r="E281" s="10"/>
      <c r="F281" s="10"/>
      <c r="G281" s="12"/>
      <c r="H281" s="10"/>
      <c r="I281" s="10"/>
      <c r="J281" s="10"/>
    </row>
    <row r="282" spans="1:10" ht="195" customHeight="1" x14ac:dyDescent="0.25">
      <c r="A282" s="10" t="s">
        <v>1</v>
      </c>
      <c r="B282" s="10" t="s">
        <v>2</v>
      </c>
      <c r="C282" s="11" t="s">
        <v>339</v>
      </c>
      <c r="D282" s="10" t="s">
        <v>4</v>
      </c>
      <c r="E282" s="10" t="s">
        <v>340</v>
      </c>
      <c r="F282" s="10" t="s">
        <v>338</v>
      </c>
      <c r="G282" s="10" t="s">
        <v>341</v>
      </c>
      <c r="H282" s="10">
        <v>3</v>
      </c>
      <c r="I282" s="10"/>
      <c r="J282" s="10" t="s">
        <v>7</v>
      </c>
    </row>
    <row r="283" spans="1:10" x14ac:dyDescent="0.25">
      <c r="A283" s="10"/>
      <c r="B283" s="10"/>
      <c r="C283" s="11"/>
      <c r="D283" s="10"/>
      <c r="E283" s="10"/>
      <c r="F283" s="10"/>
      <c r="G283" s="10"/>
      <c r="H283" s="10"/>
      <c r="I283" s="10"/>
      <c r="J283" s="10"/>
    </row>
    <row r="284" spans="1:10" x14ac:dyDescent="0.25">
      <c r="A284" s="4"/>
      <c r="B284" s="4"/>
      <c r="C284" s="5"/>
      <c r="D284" s="4"/>
      <c r="E284" s="4"/>
      <c r="F284" s="4"/>
      <c r="G284" s="7"/>
      <c r="H284" s="4"/>
      <c r="I284" s="4"/>
      <c r="J284" s="4"/>
    </row>
    <row r="285" spans="1:10" ht="195" customHeight="1" x14ac:dyDescent="0.25">
      <c r="A285" s="10" t="s">
        <v>1</v>
      </c>
      <c r="B285" s="10" t="s">
        <v>2</v>
      </c>
      <c r="C285" s="11" t="s">
        <v>343</v>
      </c>
      <c r="D285" s="10" t="s">
        <v>4</v>
      </c>
      <c r="E285" s="10" t="s">
        <v>344</v>
      </c>
      <c r="F285" s="10" t="s">
        <v>345</v>
      </c>
      <c r="G285" s="10" t="s">
        <v>346</v>
      </c>
      <c r="H285" s="10">
        <v>3</v>
      </c>
      <c r="I285" s="10"/>
      <c r="J285" s="10" t="s">
        <v>7</v>
      </c>
    </row>
    <row r="286" spans="1:10" x14ac:dyDescent="0.25">
      <c r="A286" s="10"/>
      <c r="B286" s="10"/>
      <c r="C286" s="11"/>
      <c r="D286" s="10"/>
      <c r="E286" s="10"/>
      <c r="F286" s="10"/>
      <c r="G286" s="10"/>
      <c r="H286" s="10"/>
      <c r="I286" s="10"/>
      <c r="J286" s="10"/>
    </row>
    <row r="287" spans="1:10" ht="210" customHeight="1" x14ac:dyDescent="0.25">
      <c r="A287" s="10" t="s">
        <v>1</v>
      </c>
      <c r="B287" s="10" t="s">
        <v>2</v>
      </c>
      <c r="C287" s="11" t="s">
        <v>347</v>
      </c>
      <c r="D287" s="10" t="s">
        <v>4</v>
      </c>
      <c r="E287" s="10" t="s">
        <v>348</v>
      </c>
      <c r="F287" s="10" t="s">
        <v>349</v>
      </c>
      <c r="G287" s="12">
        <v>12875</v>
      </c>
      <c r="H287" s="10">
        <v>3</v>
      </c>
      <c r="I287" s="10"/>
      <c r="J287" s="10" t="s">
        <v>7</v>
      </c>
    </row>
    <row r="288" spans="1:10" x14ac:dyDescent="0.25">
      <c r="A288" s="10"/>
      <c r="B288" s="10"/>
      <c r="C288" s="11"/>
      <c r="D288" s="10"/>
      <c r="E288" s="10"/>
      <c r="F288" s="10"/>
      <c r="G288" s="12"/>
      <c r="H288" s="10"/>
      <c r="I288" s="10"/>
      <c r="J288" s="10"/>
    </row>
    <row r="289" spans="1:10" ht="210" customHeight="1" x14ac:dyDescent="0.25">
      <c r="A289" s="10" t="s">
        <v>1</v>
      </c>
      <c r="B289" s="10" t="s">
        <v>2</v>
      </c>
      <c r="C289" s="11" t="s">
        <v>350</v>
      </c>
      <c r="D289" s="10" t="s">
        <v>4</v>
      </c>
      <c r="E289" s="10" t="s">
        <v>351</v>
      </c>
      <c r="F289" s="10" t="s">
        <v>352</v>
      </c>
      <c r="G289" s="12">
        <v>12875</v>
      </c>
      <c r="H289" s="10">
        <v>3</v>
      </c>
      <c r="I289" s="10"/>
      <c r="J289" s="10" t="s">
        <v>7</v>
      </c>
    </row>
    <row r="290" spans="1:10" x14ac:dyDescent="0.25">
      <c r="A290" s="10"/>
      <c r="B290" s="10"/>
      <c r="C290" s="11"/>
      <c r="D290" s="10"/>
      <c r="E290" s="10"/>
      <c r="F290" s="10"/>
      <c r="G290" s="12"/>
      <c r="H290" s="10"/>
      <c r="I290" s="10"/>
      <c r="J290" s="10"/>
    </row>
    <row r="291" spans="1:10" ht="210" customHeight="1" x14ac:dyDescent="0.25">
      <c r="A291" s="10" t="s">
        <v>1</v>
      </c>
      <c r="B291" s="10" t="s">
        <v>22</v>
      </c>
      <c r="C291" s="11" t="s">
        <v>353</v>
      </c>
      <c r="D291" s="10" t="s">
        <v>4</v>
      </c>
      <c r="E291" s="10" t="s">
        <v>354</v>
      </c>
      <c r="F291" s="10" t="s">
        <v>355</v>
      </c>
      <c r="G291" s="10" t="s">
        <v>260</v>
      </c>
      <c r="H291" s="10">
        <v>3</v>
      </c>
      <c r="I291" s="10"/>
      <c r="J291" s="10" t="s">
        <v>7</v>
      </c>
    </row>
    <row r="292" spans="1:10" x14ac:dyDescent="0.25">
      <c r="A292" s="10"/>
      <c r="B292" s="10"/>
      <c r="C292" s="11"/>
      <c r="D292" s="10"/>
      <c r="E292" s="10"/>
      <c r="F292" s="10"/>
      <c r="G292" s="10"/>
      <c r="H292" s="10"/>
      <c r="I292" s="10"/>
      <c r="J292" s="10"/>
    </row>
    <row r="293" spans="1:10" ht="210" customHeight="1" x14ac:dyDescent="0.25">
      <c r="A293" s="10" t="s">
        <v>1</v>
      </c>
      <c r="B293" s="10" t="s">
        <v>2</v>
      </c>
      <c r="C293" s="11" t="s">
        <v>356</v>
      </c>
      <c r="D293" s="10" t="s">
        <v>4</v>
      </c>
      <c r="E293" s="10" t="s">
        <v>357</v>
      </c>
      <c r="F293" s="10" t="s">
        <v>231</v>
      </c>
      <c r="G293" s="12">
        <v>12905</v>
      </c>
      <c r="H293" s="10">
        <v>3</v>
      </c>
      <c r="I293" s="10"/>
      <c r="J293" s="10" t="s">
        <v>7</v>
      </c>
    </row>
    <row r="294" spans="1:10" x14ac:dyDescent="0.25">
      <c r="A294" s="10"/>
      <c r="B294" s="10"/>
      <c r="C294" s="11"/>
      <c r="D294" s="10"/>
      <c r="E294" s="10"/>
      <c r="F294" s="10"/>
      <c r="G294" s="12"/>
      <c r="H294" s="10"/>
      <c r="I294" s="10"/>
      <c r="J294" s="10"/>
    </row>
    <row r="295" spans="1:10" x14ac:dyDescent="0.25">
      <c r="A295" s="4"/>
      <c r="B295" s="4"/>
      <c r="C295" s="5"/>
      <c r="D295" s="4"/>
      <c r="E295" s="4"/>
      <c r="F295" s="4"/>
      <c r="G295" s="7"/>
      <c r="H295" s="4"/>
      <c r="I295" s="4"/>
      <c r="J295" s="4"/>
    </row>
    <row r="296" spans="1:10" ht="210" customHeight="1" x14ac:dyDescent="0.25">
      <c r="A296" s="10" t="s">
        <v>1</v>
      </c>
      <c r="B296" s="10" t="s">
        <v>2</v>
      </c>
      <c r="C296" s="11" t="s">
        <v>358</v>
      </c>
      <c r="D296" s="10" t="s">
        <v>4</v>
      </c>
      <c r="E296" s="10" t="s">
        <v>359</v>
      </c>
      <c r="F296" s="10" t="s">
        <v>360</v>
      </c>
      <c r="G296" s="10" t="s">
        <v>346</v>
      </c>
      <c r="H296" s="10">
        <v>3</v>
      </c>
      <c r="I296" s="10"/>
      <c r="J296" s="10" t="s">
        <v>7</v>
      </c>
    </row>
    <row r="297" spans="1:10" x14ac:dyDescent="0.25">
      <c r="A297" s="10"/>
      <c r="B297" s="10"/>
      <c r="C297" s="11"/>
      <c r="D297" s="10"/>
      <c r="E297" s="10"/>
      <c r="F297" s="10"/>
      <c r="G297" s="10"/>
      <c r="H297" s="10"/>
      <c r="I297" s="10"/>
      <c r="J297" s="10"/>
    </row>
    <row r="298" spans="1:10" x14ac:dyDescent="0.25">
      <c r="A298" s="4"/>
      <c r="B298" s="4"/>
      <c r="C298" s="5"/>
      <c r="D298" s="4"/>
      <c r="E298" s="4"/>
      <c r="F298" s="4"/>
      <c r="G298" s="6"/>
      <c r="H298" s="4"/>
      <c r="I298" s="4"/>
      <c r="J298" s="4"/>
    </row>
    <row r="299" spans="1:10" x14ac:dyDescent="0.25">
      <c r="A299" s="4"/>
      <c r="B299" s="4"/>
      <c r="C299" s="5"/>
      <c r="D299" s="4"/>
      <c r="E299" s="4"/>
      <c r="F299" s="4"/>
      <c r="G299" s="4"/>
      <c r="H299" s="4"/>
      <c r="I299" s="4"/>
      <c r="J299" s="4"/>
    </row>
    <row r="300" spans="1:10" x14ac:dyDescent="0.25">
      <c r="A300" s="4"/>
      <c r="B300" s="4"/>
      <c r="C300" s="5"/>
      <c r="D300" s="4"/>
      <c r="E300" s="4"/>
      <c r="F300" s="4"/>
      <c r="G300" s="7"/>
      <c r="H300" s="4"/>
      <c r="I300" s="4"/>
      <c r="J300" s="4"/>
    </row>
    <row r="301" spans="1:10" x14ac:dyDescent="0.25">
      <c r="A301" s="4"/>
      <c r="B301" s="4"/>
      <c r="C301" s="5"/>
      <c r="D301" s="4"/>
      <c r="E301" s="4"/>
      <c r="F301" s="4"/>
      <c r="G301" s="7"/>
      <c r="H301" s="4"/>
      <c r="I301" s="4"/>
      <c r="J301" s="4"/>
    </row>
    <row r="302" spans="1:10" ht="225" customHeight="1" x14ac:dyDescent="0.25">
      <c r="A302" s="10" t="s">
        <v>1</v>
      </c>
      <c r="B302" s="10" t="s">
        <v>2</v>
      </c>
      <c r="C302" s="11" t="s">
        <v>361</v>
      </c>
      <c r="D302" s="10" t="s">
        <v>4</v>
      </c>
      <c r="E302" s="10" t="s">
        <v>362</v>
      </c>
      <c r="F302" s="10" t="s">
        <v>342</v>
      </c>
      <c r="G302" s="10" t="s">
        <v>98</v>
      </c>
      <c r="H302" s="10">
        <v>3</v>
      </c>
      <c r="I302" s="10"/>
      <c r="J302" s="10" t="s">
        <v>7</v>
      </c>
    </row>
    <row r="303" spans="1:10" x14ac:dyDescent="0.25">
      <c r="A303" s="10"/>
      <c r="B303" s="10"/>
      <c r="C303" s="11"/>
      <c r="D303" s="10"/>
      <c r="E303" s="10"/>
      <c r="F303" s="10"/>
      <c r="G303" s="10"/>
      <c r="H303" s="10"/>
      <c r="I303" s="10"/>
      <c r="J303" s="10"/>
    </row>
    <row r="304" spans="1:10" ht="195" customHeight="1" x14ac:dyDescent="0.25">
      <c r="A304" s="10" t="s">
        <v>1</v>
      </c>
      <c r="B304" s="10" t="s">
        <v>2</v>
      </c>
      <c r="C304" s="11" t="s">
        <v>363</v>
      </c>
      <c r="D304" s="10" t="s">
        <v>4</v>
      </c>
      <c r="E304" s="10" t="s">
        <v>364</v>
      </c>
      <c r="F304" s="10" t="s">
        <v>365</v>
      </c>
      <c r="G304" s="10" t="s">
        <v>366</v>
      </c>
      <c r="H304" s="10">
        <v>3</v>
      </c>
      <c r="I304" s="10"/>
      <c r="J304" s="10" t="s">
        <v>7</v>
      </c>
    </row>
    <row r="305" spans="1:10" x14ac:dyDescent="0.25">
      <c r="A305" s="10"/>
      <c r="B305" s="10"/>
      <c r="C305" s="11"/>
      <c r="D305" s="10"/>
      <c r="E305" s="10"/>
      <c r="F305" s="10"/>
      <c r="G305" s="10"/>
      <c r="H305" s="10"/>
      <c r="I305" s="10"/>
      <c r="J305" s="10"/>
    </row>
    <row r="306" spans="1:10" ht="210" customHeight="1" x14ac:dyDescent="0.25">
      <c r="A306" s="10" t="s">
        <v>1</v>
      </c>
      <c r="B306" s="10" t="s">
        <v>2</v>
      </c>
      <c r="C306" s="11" t="s">
        <v>367</v>
      </c>
      <c r="D306" s="10" t="s">
        <v>4</v>
      </c>
      <c r="E306" s="10" t="s">
        <v>368</v>
      </c>
      <c r="F306" s="10" t="s">
        <v>355</v>
      </c>
      <c r="G306" s="10" t="s">
        <v>369</v>
      </c>
      <c r="H306" s="10">
        <v>3</v>
      </c>
      <c r="I306" s="10"/>
      <c r="J306" s="10" t="s">
        <v>7</v>
      </c>
    </row>
    <row r="307" spans="1:10" x14ac:dyDescent="0.25">
      <c r="A307" s="10"/>
      <c r="B307" s="10"/>
      <c r="C307" s="11"/>
      <c r="D307" s="10"/>
      <c r="E307" s="10"/>
      <c r="F307" s="10"/>
      <c r="G307" s="10"/>
      <c r="H307" s="10"/>
      <c r="I307" s="10"/>
      <c r="J307" s="10"/>
    </row>
    <row r="308" spans="1:10" ht="210" customHeight="1" x14ac:dyDescent="0.25">
      <c r="A308" s="10" t="s">
        <v>1</v>
      </c>
      <c r="B308" s="10" t="s">
        <v>2</v>
      </c>
      <c r="C308" s="11" t="s">
        <v>370</v>
      </c>
      <c r="D308" s="10" t="s">
        <v>4</v>
      </c>
      <c r="E308" s="10" t="s">
        <v>371</v>
      </c>
      <c r="F308" s="10" t="s">
        <v>338</v>
      </c>
      <c r="G308" s="9">
        <v>42119</v>
      </c>
      <c r="H308" s="10">
        <v>3</v>
      </c>
      <c r="I308" s="10"/>
      <c r="J308" s="10" t="s">
        <v>7</v>
      </c>
    </row>
    <row r="309" spans="1:10" x14ac:dyDescent="0.25">
      <c r="A309" s="10"/>
      <c r="B309" s="10"/>
      <c r="C309" s="11"/>
      <c r="D309" s="10"/>
      <c r="E309" s="10"/>
      <c r="F309" s="10"/>
      <c r="G309" s="9"/>
      <c r="H309" s="10"/>
      <c r="I309" s="10"/>
      <c r="J309" s="10"/>
    </row>
    <row r="310" spans="1:10" ht="195" customHeight="1" x14ac:dyDescent="0.25">
      <c r="A310" s="10" t="s">
        <v>1</v>
      </c>
      <c r="B310" s="10" t="s">
        <v>2</v>
      </c>
      <c r="C310" s="11" t="s">
        <v>372</v>
      </c>
      <c r="D310" s="10" t="s">
        <v>4</v>
      </c>
      <c r="E310" s="10" t="s">
        <v>373</v>
      </c>
      <c r="F310" s="10" t="s">
        <v>338</v>
      </c>
      <c r="G310" s="10" t="s">
        <v>374</v>
      </c>
      <c r="H310" s="10">
        <v>3</v>
      </c>
    </row>
    <row r="311" spans="1:10" x14ac:dyDescent="0.25">
      <c r="A311" s="10"/>
      <c r="B311" s="10"/>
      <c r="C311" s="11"/>
      <c r="D311" s="10"/>
      <c r="E311" s="10"/>
      <c r="F311" s="10"/>
      <c r="G311" s="10"/>
      <c r="H311" s="10"/>
    </row>
    <row r="314" spans="1:10" ht="180" customHeight="1" x14ac:dyDescent="0.25">
      <c r="A314" s="10" t="s">
        <v>1</v>
      </c>
      <c r="B314" s="10" t="s">
        <v>2</v>
      </c>
      <c r="C314" s="11" t="s">
        <v>375</v>
      </c>
      <c r="D314" s="10" t="s">
        <v>4</v>
      </c>
      <c r="E314" s="10" t="s">
        <v>376</v>
      </c>
      <c r="F314" s="10" t="s">
        <v>377</v>
      </c>
      <c r="G314" s="10" t="s">
        <v>378</v>
      </c>
      <c r="H314" s="10">
        <v>3</v>
      </c>
      <c r="I314" s="10"/>
      <c r="J314" s="10" t="s">
        <v>7</v>
      </c>
    </row>
    <row r="315" spans="1:10" x14ac:dyDescent="0.25">
      <c r="A315" s="10"/>
      <c r="B315" s="10"/>
      <c r="C315" s="11"/>
      <c r="D315" s="10"/>
      <c r="E315" s="10"/>
      <c r="F315" s="10"/>
      <c r="G315" s="10"/>
      <c r="H315" s="10"/>
      <c r="I315" s="10"/>
      <c r="J315" s="10"/>
    </row>
    <row r="316" spans="1:10" ht="180" customHeight="1" x14ac:dyDescent="0.25">
      <c r="A316" s="10" t="s">
        <v>1</v>
      </c>
      <c r="B316" s="10" t="s">
        <v>2</v>
      </c>
      <c r="C316" s="11" t="s">
        <v>379</v>
      </c>
      <c r="D316" s="10" t="s">
        <v>4</v>
      </c>
      <c r="E316" s="10" t="s">
        <v>380</v>
      </c>
      <c r="F316" s="10" t="s">
        <v>381</v>
      </c>
      <c r="G316" s="9">
        <v>42078</v>
      </c>
      <c r="H316" s="10">
        <v>3</v>
      </c>
      <c r="I316" s="10"/>
      <c r="J316" s="10" t="s">
        <v>7</v>
      </c>
    </row>
    <row r="317" spans="1:10" x14ac:dyDescent="0.25">
      <c r="A317" s="10"/>
      <c r="B317" s="10"/>
      <c r="C317" s="11"/>
      <c r="D317" s="10"/>
      <c r="E317" s="10"/>
      <c r="F317" s="10"/>
      <c r="G317" s="9"/>
      <c r="H317" s="10"/>
      <c r="I317" s="10"/>
      <c r="J317" s="10"/>
    </row>
    <row r="318" spans="1:10" ht="180" customHeight="1" x14ac:dyDescent="0.25">
      <c r="A318" s="10" t="s">
        <v>1</v>
      </c>
      <c r="B318" s="10" t="s">
        <v>2</v>
      </c>
      <c r="C318" s="11" t="s">
        <v>382</v>
      </c>
      <c r="D318" s="10" t="s">
        <v>4</v>
      </c>
      <c r="E318" s="10" t="s">
        <v>383</v>
      </c>
      <c r="F318" s="10" t="s">
        <v>384</v>
      </c>
      <c r="G318" s="10" t="s">
        <v>385</v>
      </c>
      <c r="H318" s="10">
        <v>3</v>
      </c>
      <c r="I318" s="10"/>
      <c r="J318" s="10" t="s">
        <v>7</v>
      </c>
    </row>
    <row r="319" spans="1:10" x14ac:dyDescent="0.25">
      <c r="A319" s="10"/>
      <c r="B319" s="10"/>
      <c r="C319" s="11"/>
      <c r="D319" s="10"/>
      <c r="E319" s="10"/>
      <c r="F319" s="10"/>
      <c r="G319" s="10"/>
      <c r="H319" s="10"/>
      <c r="I319" s="10"/>
      <c r="J319" s="10"/>
    </row>
    <row r="320" spans="1:10" ht="180" customHeight="1" x14ac:dyDescent="0.25">
      <c r="A320" s="10" t="s">
        <v>1</v>
      </c>
      <c r="B320" s="10" t="s">
        <v>2</v>
      </c>
      <c r="C320" s="11" t="s">
        <v>386</v>
      </c>
      <c r="D320" s="10" t="s">
        <v>4</v>
      </c>
      <c r="E320" s="10" t="s">
        <v>387</v>
      </c>
      <c r="F320" s="10" t="s">
        <v>388</v>
      </c>
      <c r="G320" s="9">
        <v>42139</v>
      </c>
      <c r="H320" s="10">
        <v>3</v>
      </c>
      <c r="I320" s="10"/>
      <c r="J320" s="10" t="s">
        <v>7</v>
      </c>
    </row>
    <row r="321" spans="1:10" x14ac:dyDescent="0.25">
      <c r="A321" s="10"/>
      <c r="B321" s="10"/>
      <c r="C321" s="11"/>
      <c r="D321" s="10"/>
      <c r="E321" s="10"/>
      <c r="F321" s="10"/>
      <c r="G321" s="9"/>
      <c r="H321" s="10"/>
      <c r="I321" s="10"/>
      <c r="J321" s="10"/>
    </row>
    <row r="322" spans="1:10" ht="180" customHeight="1" x14ac:dyDescent="0.25">
      <c r="A322" s="10" t="s">
        <v>1</v>
      </c>
      <c r="B322" s="10" t="s">
        <v>2</v>
      </c>
      <c r="C322" s="11" t="s">
        <v>389</v>
      </c>
      <c r="D322" s="10" t="s">
        <v>4</v>
      </c>
      <c r="E322" s="10" t="s">
        <v>390</v>
      </c>
      <c r="F322" s="10" t="s">
        <v>384</v>
      </c>
      <c r="G322" s="9">
        <v>42267</v>
      </c>
      <c r="H322" s="10">
        <v>3</v>
      </c>
      <c r="I322" s="10"/>
      <c r="J322" s="10" t="s">
        <v>7</v>
      </c>
    </row>
    <row r="323" spans="1:10" x14ac:dyDescent="0.25">
      <c r="A323" s="10"/>
      <c r="B323" s="10"/>
      <c r="C323" s="11"/>
      <c r="D323" s="10"/>
      <c r="E323" s="10"/>
      <c r="F323" s="10"/>
      <c r="G323" s="9"/>
      <c r="H323" s="10"/>
      <c r="I323" s="10"/>
      <c r="J323" s="10"/>
    </row>
    <row r="324" spans="1:10" ht="195" customHeight="1" x14ac:dyDescent="0.25">
      <c r="A324" s="10" t="s">
        <v>1</v>
      </c>
      <c r="B324" s="10" t="s">
        <v>22</v>
      </c>
      <c r="C324" s="11" t="s">
        <v>391</v>
      </c>
      <c r="D324" s="10" t="s">
        <v>4</v>
      </c>
      <c r="E324" s="10" t="s">
        <v>392</v>
      </c>
      <c r="F324" s="10" t="s">
        <v>388</v>
      </c>
      <c r="G324" s="10" t="s">
        <v>108</v>
      </c>
      <c r="H324" s="10">
        <v>3</v>
      </c>
      <c r="I324" s="10"/>
      <c r="J324" s="10" t="s">
        <v>7</v>
      </c>
    </row>
    <row r="325" spans="1:10" x14ac:dyDescent="0.25">
      <c r="A325" s="10"/>
      <c r="B325" s="10"/>
      <c r="C325" s="11"/>
      <c r="D325" s="10"/>
      <c r="E325" s="10"/>
      <c r="F325" s="10"/>
      <c r="G325" s="10"/>
      <c r="H325" s="10"/>
      <c r="I325" s="10"/>
      <c r="J325" s="10"/>
    </row>
    <row r="326" spans="1:10" ht="180" customHeight="1" x14ac:dyDescent="0.25">
      <c r="A326" s="10" t="s">
        <v>1</v>
      </c>
      <c r="B326" s="10" t="s">
        <v>22</v>
      </c>
      <c r="C326" s="11" t="s">
        <v>393</v>
      </c>
      <c r="D326" s="10" t="s">
        <v>4</v>
      </c>
      <c r="E326" s="10" t="s">
        <v>394</v>
      </c>
      <c r="F326" s="10" t="s">
        <v>395</v>
      </c>
      <c r="G326" s="10">
        <f>-4 / 15</f>
        <v>-0.26666666666666666</v>
      </c>
      <c r="H326" s="10">
        <v>3</v>
      </c>
      <c r="I326" s="10"/>
      <c r="J326" s="10" t="s">
        <v>7</v>
      </c>
    </row>
    <row r="327" spans="1:10" x14ac:dyDescent="0.25">
      <c r="A327" s="10"/>
      <c r="B327" s="10"/>
      <c r="C327" s="11"/>
      <c r="D327" s="10"/>
      <c r="E327" s="10"/>
      <c r="F327" s="10"/>
      <c r="G327" s="10"/>
      <c r="H327" s="10"/>
      <c r="I327" s="10"/>
      <c r="J327" s="10"/>
    </row>
    <row r="328" spans="1:10" ht="180" customHeight="1" x14ac:dyDescent="0.25">
      <c r="A328" s="10" t="s">
        <v>1</v>
      </c>
      <c r="B328" s="10" t="s">
        <v>2</v>
      </c>
      <c r="C328" s="11" t="s">
        <v>396</v>
      </c>
      <c r="D328" s="10" t="s">
        <v>4</v>
      </c>
      <c r="E328" s="10" t="s">
        <v>397</v>
      </c>
      <c r="F328" s="10" t="s">
        <v>395</v>
      </c>
      <c r="G328" s="10" t="s">
        <v>378</v>
      </c>
      <c r="H328" s="10">
        <v>3</v>
      </c>
      <c r="I328" s="10"/>
      <c r="J328" s="10" t="s">
        <v>7</v>
      </c>
    </row>
    <row r="329" spans="1:10" x14ac:dyDescent="0.25">
      <c r="A329" s="10"/>
      <c r="B329" s="10"/>
      <c r="C329" s="11"/>
      <c r="D329" s="10"/>
      <c r="E329" s="10"/>
      <c r="F329" s="10"/>
      <c r="G329" s="10"/>
      <c r="H329" s="10"/>
      <c r="I329" s="10"/>
      <c r="J329" s="10"/>
    </row>
    <row r="330" spans="1:10" ht="180" customHeight="1" x14ac:dyDescent="0.25">
      <c r="A330" s="10" t="s">
        <v>1</v>
      </c>
      <c r="B330" s="10" t="s">
        <v>2</v>
      </c>
      <c r="C330" s="11" t="s">
        <v>398</v>
      </c>
      <c r="D330" s="10" t="s">
        <v>4</v>
      </c>
      <c r="E330" s="10" t="s">
        <v>399</v>
      </c>
      <c r="F330" s="10" t="s">
        <v>400</v>
      </c>
      <c r="G330" s="9">
        <v>42231</v>
      </c>
      <c r="H330" s="10">
        <v>3</v>
      </c>
      <c r="I330" s="10"/>
      <c r="J330" s="10" t="s">
        <v>7</v>
      </c>
    </row>
    <row r="331" spans="1:10" x14ac:dyDescent="0.25">
      <c r="A331" s="10"/>
      <c r="B331" s="10"/>
      <c r="C331" s="11"/>
      <c r="D331" s="10"/>
      <c r="E331" s="10"/>
      <c r="F331" s="10"/>
      <c r="G331" s="9"/>
      <c r="H331" s="10"/>
      <c r="I331" s="10"/>
      <c r="J331" s="10"/>
    </row>
    <row r="332" spans="1:10" ht="180" customHeight="1" x14ac:dyDescent="0.25">
      <c r="A332" s="10" t="s">
        <v>1</v>
      </c>
      <c r="B332" s="10" t="s">
        <v>22</v>
      </c>
      <c r="C332" s="11" t="s">
        <v>401</v>
      </c>
      <c r="D332" s="10" t="s">
        <v>4</v>
      </c>
      <c r="E332" s="10" t="s">
        <v>402</v>
      </c>
      <c r="F332" s="10" t="s">
        <v>403</v>
      </c>
      <c r="G332" s="10">
        <f>-2 / 20</f>
        <v>-0.1</v>
      </c>
      <c r="H332" s="10">
        <v>3</v>
      </c>
      <c r="I332" s="10"/>
      <c r="J332" s="10" t="s">
        <v>7</v>
      </c>
    </row>
    <row r="333" spans="1:10" x14ac:dyDescent="0.25">
      <c r="A333" s="10"/>
      <c r="B333" s="10"/>
      <c r="C333" s="11"/>
      <c r="D333" s="10"/>
      <c r="E333" s="10"/>
      <c r="F333" s="10"/>
      <c r="G333" s="10"/>
      <c r="H333" s="10"/>
      <c r="I333" s="10"/>
      <c r="J333" s="10"/>
    </row>
    <row r="334" spans="1:10" ht="180" customHeight="1" x14ac:dyDescent="0.25">
      <c r="A334" s="10" t="s">
        <v>1</v>
      </c>
      <c r="B334" s="10" t="s">
        <v>2</v>
      </c>
      <c r="C334" s="11" t="s">
        <v>404</v>
      </c>
      <c r="D334" s="10" t="s">
        <v>4</v>
      </c>
      <c r="E334" s="10" t="s">
        <v>405</v>
      </c>
      <c r="F334" s="10" t="s">
        <v>406</v>
      </c>
      <c r="G334" s="9">
        <v>42139</v>
      </c>
      <c r="H334" s="10">
        <v>3</v>
      </c>
      <c r="I334" s="10"/>
      <c r="J334" s="10" t="s">
        <v>7</v>
      </c>
    </row>
    <row r="335" spans="1:10" x14ac:dyDescent="0.25">
      <c r="A335" s="10"/>
      <c r="B335" s="10"/>
      <c r="C335" s="11"/>
      <c r="D335" s="10"/>
      <c r="E335" s="10"/>
      <c r="F335" s="10"/>
      <c r="G335" s="9"/>
      <c r="H335" s="10"/>
      <c r="I335" s="10"/>
      <c r="J335" s="10"/>
    </row>
    <row r="336" spans="1:10" ht="180" customHeight="1" x14ac:dyDescent="0.25">
      <c r="A336" s="10" t="s">
        <v>1</v>
      </c>
      <c r="B336" s="10" t="s">
        <v>2</v>
      </c>
      <c r="C336" s="11" t="s">
        <v>407</v>
      </c>
      <c r="D336" s="10" t="s">
        <v>4</v>
      </c>
      <c r="E336" s="10" t="s">
        <v>408</v>
      </c>
      <c r="F336" s="10" t="s">
        <v>388</v>
      </c>
      <c r="G336" s="9">
        <v>42019</v>
      </c>
      <c r="H336" s="10">
        <v>3</v>
      </c>
      <c r="I336" s="10"/>
      <c r="J336" s="10" t="s">
        <v>7</v>
      </c>
    </row>
    <row r="337" spans="1:13" x14ac:dyDescent="0.25">
      <c r="A337" s="10"/>
      <c r="B337" s="10"/>
      <c r="C337" s="11"/>
      <c r="D337" s="10"/>
      <c r="E337" s="10"/>
      <c r="F337" s="10"/>
      <c r="G337" s="9"/>
      <c r="H337" s="10"/>
      <c r="I337" s="10"/>
      <c r="J337" s="10"/>
    </row>
    <row r="338" spans="1:13" ht="180" customHeight="1" x14ac:dyDescent="0.25">
      <c r="A338" s="10" t="s">
        <v>1</v>
      </c>
      <c r="B338" s="10" t="s">
        <v>22</v>
      </c>
      <c r="C338" s="11" t="s">
        <v>409</v>
      </c>
      <c r="D338" s="10" t="s">
        <v>4</v>
      </c>
      <c r="E338" s="10" t="s">
        <v>410</v>
      </c>
      <c r="F338" s="10" t="s">
        <v>388</v>
      </c>
      <c r="G338" s="10" t="s">
        <v>108</v>
      </c>
      <c r="H338" s="10">
        <v>3</v>
      </c>
      <c r="I338" s="10"/>
      <c r="J338" s="10" t="s">
        <v>7</v>
      </c>
    </row>
    <row r="339" spans="1:13" x14ac:dyDescent="0.25">
      <c r="A339" s="10"/>
      <c r="B339" s="10"/>
      <c r="C339" s="11"/>
      <c r="D339" s="10"/>
      <c r="E339" s="10"/>
      <c r="F339" s="10"/>
      <c r="G339" s="10"/>
      <c r="H339" s="10"/>
      <c r="I339" s="10"/>
      <c r="J339" s="10"/>
    </row>
    <row r="340" spans="1:13" ht="195" customHeight="1" x14ac:dyDescent="0.25">
      <c r="A340" s="10" t="s">
        <v>1</v>
      </c>
      <c r="B340" s="10" t="s">
        <v>22</v>
      </c>
      <c r="C340" s="11" t="s">
        <v>411</v>
      </c>
      <c r="D340" s="10" t="s">
        <v>4</v>
      </c>
      <c r="E340" s="10" t="s">
        <v>412</v>
      </c>
      <c r="F340" s="10" t="s">
        <v>413</v>
      </c>
      <c r="G340" s="10">
        <f>-2 / 15</f>
        <v>-0.13333333333333333</v>
      </c>
      <c r="H340" s="10">
        <v>4</v>
      </c>
      <c r="I340" s="10"/>
      <c r="J340" s="10" t="s">
        <v>7</v>
      </c>
      <c r="L340">
        <v>6</v>
      </c>
      <c r="M340">
        <v>13</v>
      </c>
    </row>
    <row r="341" spans="1:13" x14ac:dyDescent="0.25">
      <c r="A341" s="10"/>
      <c r="B341" s="10"/>
      <c r="C341" s="11"/>
      <c r="D341" s="10"/>
      <c r="E341" s="10"/>
      <c r="F341" s="10"/>
      <c r="G341" s="10"/>
      <c r="H341" s="10"/>
      <c r="I341" s="10"/>
      <c r="J341" s="10"/>
    </row>
    <row r="342" spans="1:13" ht="210" customHeight="1" x14ac:dyDescent="0.25">
      <c r="A342" s="10" t="s">
        <v>1</v>
      </c>
      <c r="B342" s="10" t="s">
        <v>2</v>
      </c>
      <c r="C342" s="11" t="s">
        <v>414</v>
      </c>
      <c r="D342" s="10" t="s">
        <v>4</v>
      </c>
      <c r="E342" s="10" t="s">
        <v>415</v>
      </c>
      <c r="F342" s="10" t="s">
        <v>416</v>
      </c>
      <c r="G342" s="9">
        <v>42030</v>
      </c>
      <c r="H342" s="10">
        <v>3</v>
      </c>
      <c r="I342" s="10"/>
      <c r="J342" s="10" t="s">
        <v>7</v>
      </c>
    </row>
    <row r="343" spans="1:13" x14ac:dyDescent="0.25">
      <c r="A343" s="10"/>
      <c r="B343" s="10"/>
      <c r="C343" s="11"/>
      <c r="D343" s="10"/>
      <c r="E343" s="10"/>
      <c r="F343" s="10"/>
      <c r="G343" s="9"/>
      <c r="H343" s="10"/>
      <c r="I343" s="10"/>
      <c r="J343" s="10"/>
    </row>
    <row r="344" spans="1:13" x14ac:dyDescent="0.25">
      <c r="A344" s="4"/>
      <c r="B344" s="4"/>
      <c r="C344" s="5"/>
      <c r="D344" s="4"/>
      <c r="E344" s="4"/>
      <c r="F344" s="4"/>
      <c r="G344" s="4"/>
      <c r="H344" s="4"/>
      <c r="I344" s="4"/>
      <c r="J344" s="4"/>
    </row>
    <row r="345" spans="1:13" ht="210" customHeight="1" x14ac:dyDescent="0.25">
      <c r="A345" s="10" t="s">
        <v>1</v>
      </c>
      <c r="B345" s="10" t="s">
        <v>22</v>
      </c>
      <c r="C345" s="11" t="s">
        <v>417</v>
      </c>
      <c r="D345" s="10" t="s">
        <v>4</v>
      </c>
      <c r="E345" s="10" t="s">
        <v>418</v>
      </c>
      <c r="F345" s="10" t="s">
        <v>416</v>
      </c>
      <c r="G345" s="10" t="s">
        <v>129</v>
      </c>
      <c r="H345" s="10">
        <v>3</v>
      </c>
      <c r="I345" s="10"/>
      <c r="J345" s="10" t="s">
        <v>7</v>
      </c>
    </row>
    <row r="346" spans="1:13" x14ac:dyDescent="0.25">
      <c r="A346" s="10"/>
      <c r="B346" s="10"/>
      <c r="C346" s="11"/>
      <c r="D346" s="10"/>
      <c r="E346" s="10"/>
      <c r="F346" s="10"/>
      <c r="G346" s="10"/>
      <c r="H346" s="10"/>
      <c r="I346" s="10"/>
      <c r="J346" s="10"/>
    </row>
    <row r="347" spans="1:13" x14ac:dyDescent="0.25">
      <c r="A347" s="4"/>
      <c r="B347" s="4"/>
      <c r="C347" s="5"/>
      <c r="D347" s="4"/>
      <c r="E347" s="4"/>
      <c r="F347" s="4"/>
      <c r="G347" s="7"/>
      <c r="H347" s="4"/>
      <c r="I347" s="4"/>
      <c r="J347" s="4"/>
    </row>
    <row r="348" spans="1:13" x14ac:dyDescent="0.25">
      <c r="A348" s="4"/>
      <c r="B348" s="4"/>
      <c r="C348" s="5"/>
      <c r="D348" s="4"/>
      <c r="E348" s="4"/>
      <c r="F348" s="4"/>
      <c r="G348" s="4"/>
      <c r="H348" s="4"/>
      <c r="I348" s="4"/>
      <c r="J348" s="4"/>
    </row>
    <row r="349" spans="1:13" ht="195" customHeight="1" x14ac:dyDescent="0.25">
      <c r="A349" s="10" t="s">
        <v>1</v>
      </c>
      <c r="B349" s="10" t="s">
        <v>2</v>
      </c>
      <c r="C349" s="11" t="s">
        <v>420</v>
      </c>
      <c r="D349" s="10" t="s">
        <v>4</v>
      </c>
      <c r="E349" s="10" t="s">
        <v>421</v>
      </c>
      <c r="F349" s="10" t="s">
        <v>395</v>
      </c>
      <c r="G349" s="9">
        <v>42139</v>
      </c>
      <c r="H349" s="10">
        <v>3</v>
      </c>
      <c r="I349" s="10"/>
      <c r="J349" s="10" t="s">
        <v>7</v>
      </c>
    </row>
    <row r="350" spans="1:13" x14ac:dyDescent="0.25">
      <c r="A350" s="10"/>
      <c r="B350" s="10"/>
      <c r="C350" s="11"/>
      <c r="D350" s="10"/>
      <c r="E350" s="10"/>
      <c r="F350" s="10"/>
      <c r="G350" s="9"/>
      <c r="H350" s="10"/>
      <c r="I350" s="10"/>
      <c r="J350" s="10"/>
    </row>
    <row r="351" spans="1:13" ht="195" customHeight="1" x14ac:dyDescent="0.25">
      <c r="A351" s="10" t="s">
        <v>1</v>
      </c>
      <c r="B351" s="10" t="s">
        <v>2</v>
      </c>
      <c r="C351" s="11" t="s">
        <v>422</v>
      </c>
      <c r="D351" s="10" t="s">
        <v>4</v>
      </c>
      <c r="E351" s="10" t="s">
        <v>423</v>
      </c>
      <c r="F351" s="10" t="s">
        <v>424</v>
      </c>
      <c r="G351" s="10" t="s">
        <v>378</v>
      </c>
      <c r="H351" s="10">
        <v>3</v>
      </c>
      <c r="I351" s="10"/>
      <c r="J351" s="10" t="s">
        <v>7</v>
      </c>
    </row>
    <row r="352" spans="1:13" x14ac:dyDescent="0.25">
      <c r="A352" s="10"/>
      <c r="B352" s="10"/>
      <c r="C352" s="11"/>
      <c r="D352" s="10"/>
      <c r="E352" s="10"/>
      <c r="F352" s="10"/>
      <c r="G352" s="10"/>
      <c r="H352" s="10"/>
      <c r="I352" s="10"/>
      <c r="J352" s="10"/>
    </row>
    <row r="353" spans="1:13" ht="180" customHeight="1" x14ac:dyDescent="0.25">
      <c r="A353" s="10" t="s">
        <v>1</v>
      </c>
      <c r="B353" s="10" t="s">
        <v>2</v>
      </c>
      <c r="C353" s="11" t="s">
        <v>425</v>
      </c>
      <c r="D353" s="10" t="s">
        <v>4</v>
      </c>
      <c r="E353" s="10" t="s">
        <v>426</v>
      </c>
      <c r="F353" s="10" t="s">
        <v>419</v>
      </c>
      <c r="G353" s="10" t="s">
        <v>427</v>
      </c>
      <c r="H353" s="10">
        <v>3</v>
      </c>
      <c r="I353" s="10"/>
      <c r="J353" s="10" t="s">
        <v>7</v>
      </c>
    </row>
    <row r="354" spans="1:13" x14ac:dyDescent="0.25">
      <c r="A354" s="10"/>
      <c r="B354" s="10"/>
      <c r="C354" s="11"/>
      <c r="D354" s="10"/>
      <c r="E354" s="10"/>
      <c r="F354" s="10"/>
      <c r="G354" s="10"/>
      <c r="H354" s="10"/>
      <c r="I354" s="10"/>
      <c r="J354" s="10"/>
    </row>
    <row r="355" spans="1:13" ht="195" customHeight="1" x14ac:dyDescent="0.25">
      <c r="A355" s="10" t="s">
        <v>1</v>
      </c>
      <c r="B355" s="10" t="s">
        <v>2</v>
      </c>
      <c r="C355" s="11" t="s">
        <v>428</v>
      </c>
      <c r="D355" s="10" t="s">
        <v>4</v>
      </c>
      <c r="E355" s="10" t="s">
        <v>429</v>
      </c>
      <c r="F355" s="10" t="s">
        <v>419</v>
      </c>
      <c r="G355" s="10" t="s">
        <v>427</v>
      </c>
      <c r="H355" s="10">
        <v>3</v>
      </c>
      <c r="I355" s="10"/>
      <c r="J355" s="10" t="s">
        <v>7</v>
      </c>
    </row>
    <row r="356" spans="1:13" x14ac:dyDescent="0.25">
      <c r="A356" s="10"/>
      <c r="B356" s="10"/>
      <c r="C356" s="11"/>
      <c r="D356" s="10"/>
      <c r="E356" s="10"/>
      <c r="F356" s="10"/>
      <c r="G356" s="10"/>
      <c r="H356" s="10"/>
      <c r="I356" s="10"/>
      <c r="J356" s="10"/>
    </row>
    <row r="357" spans="1:13" x14ac:dyDescent="0.25">
      <c r="A357" s="4"/>
      <c r="B357" s="4"/>
      <c r="C357" s="5"/>
      <c r="D357" s="4"/>
      <c r="E357" s="4"/>
      <c r="F357" s="4"/>
      <c r="G357" s="4"/>
      <c r="H357" s="4"/>
      <c r="I357" s="4"/>
      <c r="J357" s="4"/>
    </row>
    <row r="358" spans="1:13" ht="180" customHeight="1" x14ac:dyDescent="0.25">
      <c r="A358" s="10" t="s">
        <v>1</v>
      </c>
      <c r="B358" s="10" t="s">
        <v>2</v>
      </c>
      <c r="C358" s="11" t="s">
        <v>430</v>
      </c>
      <c r="D358" s="10" t="s">
        <v>4</v>
      </c>
      <c r="E358" s="10" t="s">
        <v>431</v>
      </c>
      <c r="F358" s="10" t="s">
        <v>395</v>
      </c>
      <c r="G358" s="9">
        <v>42328</v>
      </c>
      <c r="H358" s="10">
        <v>3</v>
      </c>
      <c r="I358" s="10"/>
      <c r="J358" s="10" t="s">
        <v>7</v>
      </c>
    </row>
    <row r="359" spans="1:13" x14ac:dyDescent="0.25">
      <c r="A359" s="10"/>
      <c r="B359" s="10"/>
      <c r="C359" s="11"/>
      <c r="D359" s="10"/>
      <c r="E359" s="10"/>
      <c r="F359" s="10"/>
      <c r="G359" s="9"/>
      <c r="H359" s="10"/>
      <c r="I359" s="10"/>
      <c r="J359" s="10"/>
    </row>
    <row r="360" spans="1:13" ht="255" customHeight="1" x14ac:dyDescent="0.25">
      <c r="A360" s="10" t="s">
        <v>1</v>
      </c>
      <c r="B360" s="10" t="s">
        <v>2</v>
      </c>
      <c r="C360" s="11" t="s">
        <v>432</v>
      </c>
      <c r="D360" s="10" t="s">
        <v>4</v>
      </c>
      <c r="E360" s="10" t="s">
        <v>433</v>
      </c>
      <c r="F360" s="10" t="s">
        <v>403</v>
      </c>
      <c r="G360" s="10" t="s">
        <v>434</v>
      </c>
      <c r="H360" s="10">
        <v>12</v>
      </c>
      <c r="I360" s="10"/>
      <c r="J360" s="10" t="s">
        <v>7</v>
      </c>
    </row>
    <row r="361" spans="1:13" x14ac:dyDescent="0.25">
      <c r="A361" s="10"/>
      <c r="B361" s="10"/>
      <c r="C361" s="11"/>
      <c r="D361" s="10"/>
      <c r="E361" s="10"/>
      <c r="F361" s="10"/>
      <c r="G361" s="10"/>
      <c r="H361" s="10"/>
      <c r="I361" s="10"/>
      <c r="J361" s="10"/>
      <c r="L361">
        <v>1</v>
      </c>
      <c r="M361">
        <v>4</v>
      </c>
    </row>
    <row r="362" spans="1:13" ht="270" customHeight="1" x14ac:dyDescent="0.25">
      <c r="A362" s="10" t="s">
        <v>1</v>
      </c>
      <c r="B362" s="10" t="s">
        <v>2</v>
      </c>
      <c r="C362" s="11" t="s">
        <v>435</v>
      </c>
      <c r="D362" s="10" t="s">
        <v>4</v>
      </c>
      <c r="E362" s="10" t="s">
        <v>175</v>
      </c>
      <c r="F362" s="10" t="s">
        <v>403</v>
      </c>
      <c r="G362" s="10" t="s">
        <v>201</v>
      </c>
      <c r="H362" s="10">
        <v>12</v>
      </c>
      <c r="I362" s="10"/>
      <c r="J362" s="10" t="s">
        <v>7</v>
      </c>
    </row>
    <row r="363" spans="1:13" x14ac:dyDescent="0.25">
      <c r="A363" s="10"/>
      <c r="B363" s="10"/>
      <c r="C363" s="11"/>
      <c r="D363" s="10"/>
      <c r="E363" s="10"/>
      <c r="F363" s="10"/>
      <c r="G363" s="10"/>
      <c r="H363" s="10"/>
      <c r="I363" s="10"/>
      <c r="J363" s="10"/>
    </row>
    <row r="364" spans="1:13" ht="195" customHeight="1" x14ac:dyDescent="0.25">
      <c r="A364" s="10" t="s">
        <v>1</v>
      </c>
      <c r="B364" s="10" t="s">
        <v>22</v>
      </c>
      <c r="C364" s="11" t="s">
        <v>439</v>
      </c>
      <c r="D364" s="10" t="s">
        <v>4</v>
      </c>
      <c r="E364" s="10" t="s">
        <v>1114</v>
      </c>
      <c r="F364" s="10" t="s">
        <v>440</v>
      </c>
      <c r="G364" s="10" t="s">
        <v>204</v>
      </c>
      <c r="H364" s="10">
        <v>3</v>
      </c>
      <c r="I364" s="10"/>
      <c r="J364" s="10" t="s">
        <v>7</v>
      </c>
    </row>
    <row r="365" spans="1:13" x14ac:dyDescent="0.25">
      <c r="A365" s="10"/>
      <c r="B365" s="10"/>
      <c r="C365" s="11"/>
      <c r="D365" s="10"/>
      <c r="E365" s="10"/>
      <c r="F365" s="10"/>
      <c r="G365" s="10"/>
      <c r="H365" s="10"/>
      <c r="I365" s="10"/>
      <c r="J365" s="10"/>
    </row>
    <row r="366" spans="1:13" ht="195" customHeight="1" x14ac:dyDescent="0.25">
      <c r="A366" s="10" t="s">
        <v>1</v>
      </c>
      <c r="B366" s="10" t="s">
        <v>2</v>
      </c>
      <c r="C366" s="11" t="s">
        <v>441</v>
      </c>
      <c r="D366" s="10" t="s">
        <v>4</v>
      </c>
      <c r="E366" s="10" t="s">
        <v>1115</v>
      </c>
      <c r="F366" s="10" t="s">
        <v>442</v>
      </c>
      <c r="G366" s="9">
        <v>42022</v>
      </c>
      <c r="H366" s="10">
        <v>3</v>
      </c>
      <c r="I366" s="10"/>
      <c r="J366" s="10" t="s">
        <v>7</v>
      </c>
    </row>
    <row r="367" spans="1:13" x14ac:dyDescent="0.25">
      <c r="A367" s="10"/>
      <c r="B367" s="10"/>
      <c r="C367" s="11"/>
      <c r="D367" s="10"/>
      <c r="E367" s="10"/>
      <c r="F367" s="10"/>
      <c r="G367" s="9"/>
      <c r="H367" s="10"/>
      <c r="I367" s="10"/>
      <c r="J367" s="10"/>
    </row>
    <row r="368" spans="1:13" ht="210" customHeight="1" x14ac:dyDescent="0.25">
      <c r="A368" s="10" t="s">
        <v>1</v>
      </c>
      <c r="B368" s="10" t="s">
        <v>2</v>
      </c>
      <c r="C368" s="11" t="s">
        <v>443</v>
      </c>
      <c r="D368" s="10" t="s">
        <v>4</v>
      </c>
      <c r="E368" s="10" t="s">
        <v>444</v>
      </c>
      <c r="F368" s="10" t="s">
        <v>440</v>
      </c>
      <c r="G368" s="9">
        <v>42234</v>
      </c>
      <c r="H368" s="10">
        <v>3</v>
      </c>
      <c r="I368" s="10"/>
      <c r="J368" s="10" t="s">
        <v>7</v>
      </c>
    </row>
    <row r="369" spans="1:10" x14ac:dyDescent="0.25">
      <c r="A369" s="10"/>
      <c r="B369" s="10"/>
      <c r="C369" s="11"/>
      <c r="D369" s="10"/>
      <c r="E369" s="10"/>
      <c r="F369" s="10"/>
      <c r="G369" s="9"/>
      <c r="H369" s="10"/>
      <c r="I369" s="10"/>
      <c r="J369" s="10"/>
    </row>
    <row r="370" spans="1:10" ht="195" customHeight="1" x14ac:dyDescent="0.25">
      <c r="A370" s="10" t="s">
        <v>1</v>
      </c>
      <c r="B370" s="10" t="s">
        <v>2</v>
      </c>
      <c r="C370" s="11" t="s">
        <v>445</v>
      </c>
      <c r="D370" s="10" t="s">
        <v>4</v>
      </c>
      <c r="E370" s="10" t="s">
        <v>446</v>
      </c>
      <c r="F370" s="10" t="s">
        <v>447</v>
      </c>
      <c r="G370" s="9">
        <v>42142</v>
      </c>
      <c r="H370" s="10">
        <v>3</v>
      </c>
      <c r="I370" s="10"/>
      <c r="J370" s="10" t="s">
        <v>7</v>
      </c>
    </row>
    <row r="371" spans="1:10" x14ac:dyDescent="0.25">
      <c r="A371" s="10"/>
      <c r="B371" s="10"/>
      <c r="C371" s="11"/>
      <c r="D371" s="10"/>
      <c r="E371" s="10"/>
      <c r="F371" s="10"/>
      <c r="G371" s="9"/>
      <c r="H371" s="10"/>
      <c r="I371" s="10"/>
      <c r="J371" s="10"/>
    </row>
    <row r="372" spans="1:10" ht="195" customHeight="1" x14ac:dyDescent="0.25">
      <c r="A372" s="10" t="s">
        <v>1</v>
      </c>
      <c r="B372" s="10" t="s">
        <v>2</v>
      </c>
      <c r="C372" s="11" t="s">
        <v>448</v>
      </c>
      <c r="D372" s="10" t="s">
        <v>4</v>
      </c>
      <c r="E372" s="10" t="s">
        <v>449</v>
      </c>
      <c r="F372" s="10" t="s">
        <v>450</v>
      </c>
      <c r="G372" s="9">
        <v>42081</v>
      </c>
      <c r="H372" s="10">
        <v>3</v>
      </c>
      <c r="I372" s="10"/>
      <c r="J372" s="10" t="s">
        <v>7</v>
      </c>
    </row>
    <row r="373" spans="1:10" x14ac:dyDescent="0.25">
      <c r="A373" s="10"/>
      <c r="B373" s="10"/>
      <c r="C373" s="11"/>
      <c r="D373" s="10"/>
      <c r="E373" s="10"/>
      <c r="F373" s="10"/>
      <c r="G373" s="9"/>
      <c r="H373" s="10"/>
      <c r="I373" s="10"/>
      <c r="J373" s="10"/>
    </row>
    <row r="374" spans="1:10" ht="180" customHeight="1" x14ac:dyDescent="0.25">
      <c r="A374" s="10" t="s">
        <v>1</v>
      </c>
      <c r="B374" s="10" t="s">
        <v>22</v>
      </c>
      <c r="C374" s="11" t="s">
        <v>451</v>
      </c>
      <c r="D374" s="10" t="s">
        <v>4</v>
      </c>
      <c r="E374" s="10" t="s">
        <v>1116</v>
      </c>
      <c r="F374" s="10" t="s">
        <v>452</v>
      </c>
      <c r="G374" s="10">
        <f>-1 / 18</f>
        <v>-5.5555555555555552E-2</v>
      </c>
      <c r="H374" s="10">
        <v>3</v>
      </c>
      <c r="I374" s="10"/>
      <c r="J374" s="10" t="s">
        <v>7</v>
      </c>
    </row>
    <row r="375" spans="1:10" x14ac:dyDescent="0.25">
      <c r="A375" s="10"/>
      <c r="B375" s="10"/>
      <c r="C375" s="11"/>
      <c r="D375" s="10"/>
      <c r="E375" s="10"/>
      <c r="F375" s="10"/>
      <c r="G375" s="10"/>
      <c r="H375" s="10"/>
      <c r="I375" s="10"/>
      <c r="J375" s="10"/>
    </row>
    <row r="376" spans="1:10" ht="180" customHeight="1" x14ac:dyDescent="0.25">
      <c r="A376" s="10" t="s">
        <v>1</v>
      </c>
      <c r="B376" s="10" t="s">
        <v>22</v>
      </c>
      <c r="C376" s="11" t="s">
        <v>453</v>
      </c>
      <c r="D376" s="10" t="s">
        <v>4</v>
      </c>
      <c r="E376" s="10" t="s">
        <v>1117</v>
      </c>
      <c r="F376" s="10" t="s">
        <v>454</v>
      </c>
      <c r="G376" s="10" t="s">
        <v>204</v>
      </c>
      <c r="H376" s="10">
        <v>3</v>
      </c>
      <c r="I376" s="10"/>
      <c r="J376" s="10" t="s">
        <v>7</v>
      </c>
    </row>
    <row r="377" spans="1:10" x14ac:dyDescent="0.25">
      <c r="A377" s="10"/>
      <c r="B377" s="10"/>
      <c r="C377" s="11"/>
      <c r="D377" s="10"/>
      <c r="E377" s="10"/>
      <c r="F377" s="10"/>
      <c r="G377" s="10"/>
      <c r="H377" s="10"/>
      <c r="I377" s="10"/>
      <c r="J377" s="10"/>
    </row>
    <row r="378" spans="1:10" ht="180" customHeight="1" x14ac:dyDescent="0.25">
      <c r="A378" s="10" t="s">
        <v>1</v>
      </c>
      <c r="B378" s="10" t="s">
        <v>2</v>
      </c>
      <c r="C378" s="11" t="s">
        <v>455</v>
      </c>
      <c r="D378" s="10" t="s">
        <v>4</v>
      </c>
      <c r="E378" s="10" t="s">
        <v>1118</v>
      </c>
      <c r="F378" s="10" t="s">
        <v>456</v>
      </c>
      <c r="G378" s="9">
        <v>42022</v>
      </c>
      <c r="H378" s="10">
        <v>3</v>
      </c>
      <c r="I378" s="10"/>
      <c r="J378" s="10" t="s">
        <v>7</v>
      </c>
    </row>
    <row r="379" spans="1:10" x14ac:dyDescent="0.25">
      <c r="A379" s="10"/>
      <c r="B379" s="10"/>
      <c r="C379" s="11"/>
      <c r="D379" s="10"/>
      <c r="E379" s="10"/>
      <c r="F379" s="10"/>
      <c r="G379" s="9"/>
      <c r="H379" s="10"/>
      <c r="I379" s="10"/>
      <c r="J379" s="10"/>
    </row>
    <row r="380" spans="1:10" ht="195" customHeight="1" x14ac:dyDescent="0.25">
      <c r="A380" s="10" t="s">
        <v>1</v>
      </c>
      <c r="B380" s="10" t="s">
        <v>2</v>
      </c>
      <c r="C380" s="11" t="s">
        <v>457</v>
      </c>
      <c r="D380" s="10" t="s">
        <v>4</v>
      </c>
      <c r="E380" s="10" t="s">
        <v>1119</v>
      </c>
      <c r="F380" s="10" t="s">
        <v>458</v>
      </c>
      <c r="G380" s="9">
        <v>42022</v>
      </c>
      <c r="H380" s="10">
        <v>3</v>
      </c>
      <c r="I380" s="10"/>
      <c r="J380" s="10" t="s">
        <v>7</v>
      </c>
    </row>
    <row r="381" spans="1:10" x14ac:dyDescent="0.25">
      <c r="A381" s="10"/>
      <c r="B381" s="10"/>
      <c r="C381" s="11"/>
      <c r="D381" s="10"/>
      <c r="E381" s="10"/>
      <c r="F381" s="10"/>
      <c r="G381" s="9"/>
      <c r="H381" s="10"/>
      <c r="I381" s="10"/>
      <c r="J381" s="10"/>
    </row>
    <row r="382" spans="1:10" ht="195" customHeight="1" x14ac:dyDescent="0.25">
      <c r="A382" s="10" t="s">
        <v>1</v>
      </c>
      <c r="B382" s="10" t="s">
        <v>2</v>
      </c>
      <c r="C382" s="11" t="s">
        <v>459</v>
      </c>
      <c r="D382" s="10" t="s">
        <v>4</v>
      </c>
      <c r="E382" s="10" t="s">
        <v>1120</v>
      </c>
      <c r="F382" s="10" t="s">
        <v>456</v>
      </c>
      <c r="G382" s="9">
        <v>42078</v>
      </c>
      <c r="H382" s="10">
        <v>3</v>
      </c>
      <c r="I382" s="10"/>
      <c r="J382" s="10" t="s">
        <v>7</v>
      </c>
    </row>
    <row r="383" spans="1:10" x14ac:dyDescent="0.25">
      <c r="A383" s="10"/>
      <c r="B383" s="10"/>
      <c r="C383" s="11"/>
      <c r="D383" s="10"/>
      <c r="E383" s="10"/>
      <c r="F383" s="10"/>
      <c r="G383" s="9"/>
      <c r="H383" s="10"/>
      <c r="I383" s="10"/>
      <c r="J383" s="10"/>
    </row>
    <row r="384" spans="1:10" ht="195" customHeight="1" x14ac:dyDescent="0.25">
      <c r="A384" s="10" t="s">
        <v>1</v>
      </c>
      <c r="B384" s="10" t="s">
        <v>2</v>
      </c>
      <c r="C384" s="11" t="s">
        <v>460</v>
      </c>
      <c r="D384" s="10" t="s">
        <v>4</v>
      </c>
      <c r="E384" s="10" t="s">
        <v>1121</v>
      </c>
      <c r="F384" s="10" t="s">
        <v>452</v>
      </c>
      <c r="G384" s="9">
        <v>42081</v>
      </c>
      <c r="H384" s="10">
        <v>3</v>
      </c>
      <c r="I384" s="10"/>
      <c r="J384" s="10" t="s">
        <v>7</v>
      </c>
    </row>
    <row r="385" spans="1:13" x14ac:dyDescent="0.25">
      <c r="A385" s="10"/>
      <c r="B385" s="10"/>
      <c r="C385" s="11"/>
      <c r="D385" s="10"/>
      <c r="E385" s="10"/>
      <c r="F385" s="10"/>
      <c r="G385" s="9"/>
      <c r="H385" s="10"/>
      <c r="I385" s="10"/>
      <c r="J385" s="10"/>
    </row>
    <row r="386" spans="1:13" ht="195" customHeight="1" x14ac:dyDescent="0.25">
      <c r="A386" s="10" t="s">
        <v>1</v>
      </c>
      <c r="B386" s="10" t="s">
        <v>2</v>
      </c>
      <c r="C386" s="11" t="s">
        <v>461</v>
      </c>
      <c r="D386" s="10" t="s">
        <v>4</v>
      </c>
      <c r="E386" s="10" t="s">
        <v>1122</v>
      </c>
      <c r="F386" s="10" t="s">
        <v>454</v>
      </c>
      <c r="G386" s="9">
        <v>42053</v>
      </c>
      <c r="H386" s="10">
        <v>3</v>
      </c>
      <c r="I386" s="10"/>
      <c r="J386" s="10" t="s">
        <v>7</v>
      </c>
    </row>
    <row r="387" spans="1:13" x14ac:dyDescent="0.25">
      <c r="A387" s="10"/>
      <c r="B387" s="10"/>
      <c r="C387" s="11"/>
      <c r="D387" s="10"/>
      <c r="E387" s="10"/>
      <c r="F387" s="10"/>
      <c r="G387" s="9"/>
      <c r="H387" s="10"/>
      <c r="I387" s="10"/>
      <c r="J387" s="10"/>
      <c r="L387">
        <v>3</v>
      </c>
      <c r="M387">
        <v>6</v>
      </c>
    </row>
    <row r="388" spans="1:13" ht="210" customHeight="1" x14ac:dyDescent="0.25">
      <c r="A388" s="10" t="s">
        <v>1</v>
      </c>
      <c r="B388" s="10" t="s">
        <v>2</v>
      </c>
      <c r="C388" s="11" t="s">
        <v>462</v>
      </c>
      <c r="D388" s="10" t="s">
        <v>4</v>
      </c>
      <c r="E388" s="10" t="s">
        <v>463</v>
      </c>
      <c r="F388" s="10" t="s">
        <v>464</v>
      </c>
      <c r="G388" s="9">
        <v>42022</v>
      </c>
      <c r="H388" s="10">
        <v>3</v>
      </c>
      <c r="I388" s="10"/>
      <c r="J388" s="10" t="s">
        <v>7</v>
      </c>
    </row>
    <row r="389" spans="1:13" x14ac:dyDescent="0.25">
      <c r="A389" s="10"/>
      <c r="B389" s="10"/>
      <c r="C389" s="11"/>
      <c r="D389" s="10"/>
      <c r="E389" s="10"/>
      <c r="F389" s="10"/>
      <c r="G389" s="9"/>
      <c r="H389" s="10"/>
      <c r="I389" s="10"/>
      <c r="J389" s="10"/>
    </row>
    <row r="390" spans="1:13" ht="210" customHeight="1" x14ac:dyDescent="0.25">
      <c r="A390" s="10" t="s">
        <v>1</v>
      </c>
      <c r="B390" s="10" t="s">
        <v>2</v>
      </c>
      <c r="C390" s="11" t="s">
        <v>465</v>
      </c>
      <c r="D390" s="10" t="s">
        <v>4</v>
      </c>
      <c r="E390" s="10" t="s">
        <v>466</v>
      </c>
      <c r="F390" s="10" t="s">
        <v>467</v>
      </c>
      <c r="G390" s="9">
        <v>42022</v>
      </c>
      <c r="H390" s="10">
        <v>3</v>
      </c>
      <c r="I390" s="10"/>
      <c r="J390" s="10" t="s">
        <v>7</v>
      </c>
    </row>
    <row r="391" spans="1:13" x14ac:dyDescent="0.25">
      <c r="A391" s="10"/>
      <c r="B391" s="10"/>
      <c r="C391" s="11"/>
      <c r="D391" s="10"/>
      <c r="E391" s="10"/>
      <c r="F391" s="10"/>
      <c r="G391" s="9"/>
      <c r="H391" s="10"/>
      <c r="I391" s="10"/>
      <c r="J391" s="10"/>
    </row>
    <row r="392" spans="1:13" ht="180" customHeight="1" x14ac:dyDescent="0.25">
      <c r="A392" s="10" t="s">
        <v>1</v>
      </c>
      <c r="B392" s="10" t="s">
        <v>2</v>
      </c>
      <c r="C392" s="11" t="s">
        <v>468</v>
      </c>
      <c r="D392" s="10" t="s">
        <v>4</v>
      </c>
      <c r="E392" s="10" t="s">
        <v>469</v>
      </c>
      <c r="F392" s="10" t="s">
        <v>470</v>
      </c>
      <c r="G392" s="9">
        <v>42022</v>
      </c>
      <c r="H392" s="10">
        <v>3</v>
      </c>
      <c r="I392" s="10"/>
      <c r="J392" s="10" t="s">
        <v>7</v>
      </c>
    </row>
    <row r="393" spans="1:13" x14ac:dyDescent="0.25">
      <c r="A393" s="10"/>
      <c r="B393" s="10"/>
      <c r="C393" s="11"/>
      <c r="D393" s="10"/>
      <c r="E393" s="10"/>
      <c r="F393" s="10"/>
      <c r="G393" s="9"/>
      <c r="H393" s="10"/>
      <c r="I393" s="10"/>
      <c r="J393" s="10"/>
    </row>
    <row r="394" spans="1:13" ht="180" customHeight="1" x14ac:dyDescent="0.25">
      <c r="A394" s="10" t="s">
        <v>1</v>
      </c>
      <c r="B394" s="10" t="s">
        <v>2</v>
      </c>
      <c r="C394" s="11" t="s">
        <v>471</v>
      </c>
      <c r="D394" s="10" t="s">
        <v>4</v>
      </c>
      <c r="E394" s="10" t="s">
        <v>472</v>
      </c>
      <c r="F394" s="10" t="s">
        <v>470</v>
      </c>
      <c r="G394" s="9">
        <v>42022</v>
      </c>
      <c r="H394" s="10">
        <v>3</v>
      </c>
      <c r="I394" s="10"/>
      <c r="J394" s="10" t="s">
        <v>7</v>
      </c>
    </row>
    <row r="395" spans="1:13" x14ac:dyDescent="0.25">
      <c r="A395" s="10"/>
      <c r="B395" s="10"/>
      <c r="C395" s="11"/>
      <c r="D395" s="10"/>
      <c r="E395" s="10"/>
      <c r="F395" s="10"/>
      <c r="G395" s="9"/>
      <c r="H395" s="10"/>
      <c r="I395" s="10"/>
      <c r="J395" s="10"/>
    </row>
    <row r="396" spans="1:13" ht="210" customHeight="1" x14ac:dyDescent="0.25">
      <c r="A396" s="10" t="s">
        <v>1</v>
      </c>
      <c r="B396" s="10" t="s">
        <v>2</v>
      </c>
      <c r="C396" s="11" t="s">
        <v>473</v>
      </c>
      <c r="D396" s="10" t="s">
        <v>4</v>
      </c>
      <c r="E396" s="10" t="s">
        <v>474</v>
      </c>
      <c r="F396" s="10" t="s">
        <v>475</v>
      </c>
      <c r="G396" s="9">
        <v>42022</v>
      </c>
      <c r="H396" s="10">
        <v>3</v>
      </c>
      <c r="I396" s="10"/>
      <c r="J396" s="10" t="s">
        <v>7</v>
      </c>
    </row>
    <row r="397" spans="1:13" x14ac:dyDescent="0.25">
      <c r="A397" s="10"/>
      <c r="B397" s="10"/>
      <c r="C397" s="11"/>
      <c r="D397" s="10"/>
      <c r="E397" s="10"/>
      <c r="F397" s="10"/>
      <c r="G397" s="9"/>
      <c r="H397" s="10"/>
      <c r="I397" s="10"/>
      <c r="J397" s="10"/>
    </row>
    <row r="398" spans="1:13" ht="210" customHeight="1" x14ac:dyDescent="0.25">
      <c r="A398" s="10" t="s">
        <v>1</v>
      </c>
      <c r="B398" s="10" t="s">
        <v>2</v>
      </c>
      <c r="C398" s="11" t="s">
        <v>476</v>
      </c>
      <c r="D398" s="10" t="s">
        <v>4</v>
      </c>
      <c r="E398" s="10" t="s">
        <v>477</v>
      </c>
      <c r="F398" s="10" t="s">
        <v>475</v>
      </c>
      <c r="G398" s="9">
        <v>42022</v>
      </c>
      <c r="H398" s="10">
        <v>3</v>
      </c>
      <c r="I398" s="10"/>
      <c r="J398" s="10" t="s">
        <v>7</v>
      </c>
    </row>
    <row r="399" spans="1:13" x14ac:dyDescent="0.25">
      <c r="A399" s="10"/>
      <c r="B399" s="10"/>
      <c r="C399" s="11"/>
      <c r="D399" s="10"/>
      <c r="E399" s="10"/>
      <c r="F399" s="10"/>
      <c r="G399" s="9"/>
      <c r="H399" s="10"/>
      <c r="I399" s="10"/>
      <c r="J399" s="10"/>
    </row>
    <row r="400" spans="1:13" ht="210" customHeight="1" x14ac:dyDescent="0.25">
      <c r="A400" s="10" t="s">
        <v>1</v>
      </c>
      <c r="B400" s="10" t="s">
        <v>2</v>
      </c>
      <c r="C400" s="11" t="s">
        <v>478</v>
      </c>
      <c r="D400" s="10" t="s">
        <v>4</v>
      </c>
      <c r="E400" s="10" t="s">
        <v>479</v>
      </c>
      <c r="F400" s="10" t="s">
        <v>480</v>
      </c>
      <c r="G400" s="9">
        <v>42022</v>
      </c>
      <c r="H400" s="10">
        <v>3</v>
      </c>
      <c r="I400" s="10"/>
      <c r="J400" s="10" t="s">
        <v>7</v>
      </c>
    </row>
    <row r="401" spans="1:10" x14ac:dyDescent="0.25">
      <c r="A401" s="10"/>
      <c r="B401" s="10"/>
      <c r="C401" s="11"/>
      <c r="D401" s="10"/>
      <c r="E401" s="10"/>
      <c r="F401" s="10"/>
      <c r="G401" s="9"/>
      <c r="H401" s="10"/>
      <c r="I401" s="10"/>
      <c r="J401" s="10"/>
    </row>
    <row r="402" spans="1:10" ht="180" customHeight="1" x14ac:dyDescent="0.25">
      <c r="A402" s="10" t="s">
        <v>1</v>
      </c>
      <c r="B402" s="10" t="s">
        <v>2</v>
      </c>
      <c r="C402" s="11" t="s">
        <v>481</v>
      </c>
      <c r="D402" s="10" t="s">
        <v>4</v>
      </c>
      <c r="E402" s="10" t="s">
        <v>482</v>
      </c>
      <c r="F402" s="10" t="s">
        <v>483</v>
      </c>
      <c r="G402" s="9">
        <v>42022</v>
      </c>
      <c r="H402" s="10">
        <v>3</v>
      </c>
      <c r="I402" s="10"/>
      <c r="J402" s="10" t="s">
        <v>7</v>
      </c>
    </row>
    <row r="403" spans="1:10" x14ac:dyDescent="0.25">
      <c r="A403" s="10"/>
      <c r="B403" s="10"/>
      <c r="C403" s="11"/>
      <c r="D403" s="10"/>
      <c r="E403" s="10"/>
      <c r="F403" s="10"/>
      <c r="G403" s="9"/>
      <c r="H403" s="10"/>
      <c r="I403" s="10"/>
      <c r="J403" s="10"/>
    </row>
    <row r="404" spans="1:10" ht="210" customHeight="1" x14ac:dyDescent="0.25">
      <c r="A404" s="10" t="s">
        <v>1</v>
      </c>
      <c r="B404" s="10" t="s">
        <v>2</v>
      </c>
      <c r="C404" s="11" t="s">
        <v>484</v>
      </c>
      <c r="D404" s="10" t="s">
        <v>4</v>
      </c>
      <c r="E404" s="10" t="s">
        <v>485</v>
      </c>
      <c r="F404" s="10" t="s">
        <v>480</v>
      </c>
      <c r="G404" s="9">
        <v>42022</v>
      </c>
      <c r="H404" s="10">
        <v>3</v>
      </c>
      <c r="I404" s="10"/>
      <c r="J404" s="10" t="s">
        <v>7</v>
      </c>
    </row>
    <row r="405" spans="1:10" x14ac:dyDescent="0.25">
      <c r="A405" s="10"/>
      <c r="B405" s="10"/>
      <c r="C405" s="11"/>
      <c r="D405" s="10"/>
      <c r="E405" s="10"/>
      <c r="F405" s="10"/>
      <c r="G405" s="9"/>
      <c r="H405" s="10"/>
      <c r="I405" s="10"/>
      <c r="J405" s="10"/>
    </row>
    <row r="406" spans="1:10" ht="210" customHeight="1" x14ac:dyDescent="0.25">
      <c r="A406" s="10" t="s">
        <v>1</v>
      </c>
      <c r="B406" s="10" t="s">
        <v>22</v>
      </c>
      <c r="C406" s="11" t="s">
        <v>486</v>
      </c>
      <c r="D406" s="10" t="s">
        <v>4</v>
      </c>
      <c r="E406" s="10" t="s">
        <v>487</v>
      </c>
      <c r="F406" s="10" t="s">
        <v>488</v>
      </c>
      <c r="G406" s="10" t="s">
        <v>204</v>
      </c>
      <c r="H406" s="10">
        <v>3</v>
      </c>
      <c r="I406" s="10"/>
      <c r="J406" s="10" t="s">
        <v>7</v>
      </c>
    </row>
    <row r="407" spans="1:10" x14ac:dyDescent="0.25">
      <c r="A407" s="10"/>
      <c r="B407" s="10"/>
      <c r="C407" s="11"/>
      <c r="D407" s="10"/>
      <c r="E407" s="10"/>
      <c r="F407" s="10"/>
      <c r="G407" s="10"/>
      <c r="H407" s="10"/>
      <c r="I407" s="10"/>
      <c r="J407" s="10"/>
    </row>
    <row r="408" spans="1:10" ht="195" customHeight="1" x14ac:dyDescent="0.25">
      <c r="A408" s="10" t="s">
        <v>1</v>
      </c>
      <c r="B408" s="10" t="s">
        <v>2</v>
      </c>
      <c r="C408" s="11" t="s">
        <v>489</v>
      </c>
      <c r="D408" s="10" t="s">
        <v>4</v>
      </c>
      <c r="E408" s="10" t="s">
        <v>490</v>
      </c>
      <c r="F408" s="10" t="s">
        <v>491</v>
      </c>
      <c r="G408" s="9">
        <v>42053</v>
      </c>
      <c r="H408" s="10">
        <v>3</v>
      </c>
      <c r="I408" s="10"/>
      <c r="J408" s="10" t="s">
        <v>7</v>
      </c>
    </row>
    <row r="409" spans="1:10" x14ac:dyDescent="0.25">
      <c r="A409" s="10"/>
      <c r="B409" s="10"/>
      <c r="C409" s="11"/>
      <c r="D409" s="10"/>
      <c r="E409" s="10"/>
      <c r="F409" s="10"/>
      <c r="G409" s="9"/>
      <c r="H409" s="10"/>
      <c r="I409" s="10"/>
      <c r="J409" s="10"/>
    </row>
    <row r="410" spans="1:10" ht="195" customHeight="1" x14ac:dyDescent="0.25">
      <c r="A410" s="10" t="s">
        <v>1</v>
      </c>
      <c r="B410" s="10" t="s">
        <v>2</v>
      </c>
      <c r="C410" s="11" t="s">
        <v>492</v>
      </c>
      <c r="D410" s="10" t="s">
        <v>4</v>
      </c>
      <c r="E410" s="10" t="s">
        <v>493</v>
      </c>
      <c r="F410" s="10" t="s">
        <v>491</v>
      </c>
      <c r="G410" s="9">
        <v>42112</v>
      </c>
      <c r="H410" s="10">
        <v>3</v>
      </c>
      <c r="I410" s="10"/>
      <c r="J410" s="10" t="s">
        <v>7</v>
      </c>
    </row>
    <row r="411" spans="1:10" x14ac:dyDescent="0.25">
      <c r="A411" s="10"/>
      <c r="B411" s="10"/>
      <c r="C411" s="11"/>
      <c r="D411" s="10"/>
      <c r="E411" s="10"/>
      <c r="F411" s="10"/>
      <c r="G411" s="9"/>
      <c r="H411" s="10"/>
      <c r="I411" s="10"/>
      <c r="J411" s="10"/>
    </row>
    <row r="412" spans="1:10" ht="195" customHeight="1" x14ac:dyDescent="0.25">
      <c r="A412" s="10" t="s">
        <v>1</v>
      </c>
      <c r="B412" s="10" t="s">
        <v>22</v>
      </c>
      <c r="C412" s="11" t="s">
        <v>494</v>
      </c>
      <c r="D412" s="10" t="s">
        <v>4</v>
      </c>
      <c r="E412" s="10" t="s">
        <v>495</v>
      </c>
      <c r="F412" s="10" t="s">
        <v>496</v>
      </c>
      <c r="G412" s="10" t="s">
        <v>204</v>
      </c>
      <c r="H412" s="10">
        <v>3</v>
      </c>
      <c r="I412" s="10"/>
      <c r="J412" s="10" t="s">
        <v>7</v>
      </c>
    </row>
    <row r="413" spans="1:10" x14ac:dyDescent="0.25">
      <c r="A413" s="10"/>
      <c r="B413" s="10"/>
      <c r="C413" s="11"/>
      <c r="D413" s="10"/>
      <c r="E413" s="10"/>
      <c r="F413" s="10"/>
      <c r="G413" s="10"/>
      <c r="H413" s="10"/>
      <c r="I413" s="10"/>
      <c r="J413" s="10"/>
    </row>
    <row r="414" spans="1:10" ht="180" customHeight="1" x14ac:dyDescent="0.25">
      <c r="A414" s="10" t="s">
        <v>1</v>
      </c>
      <c r="B414" s="10" t="s">
        <v>2</v>
      </c>
      <c r="C414" s="11" t="s">
        <v>497</v>
      </c>
      <c r="D414" s="10" t="s">
        <v>4</v>
      </c>
      <c r="E414" s="10" t="s">
        <v>498</v>
      </c>
      <c r="F414" s="10" t="s">
        <v>496</v>
      </c>
      <c r="G414" s="9">
        <v>42022</v>
      </c>
      <c r="H414" s="10">
        <v>3</v>
      </c>
      <c r="I414" s="10"/>
      <c r="J414" s="10" t="s">
        <v>7</v>
      </c>
    </row>
    <row r="415" spans="1:10" x14ac:dyDescent="0.25">
      <c r="A415" s="10"/>
      <c r="B415" s="10"/>
      <c r="C415" s="11"/>
      <c r="D415" s="10"/>
      <c r="E415" s="10"/>
      <c r="F415" s="10"/>
      <c r="G415" s="9"/>
      <c r="H415" s="10"/>
      <c r="I415" s="10"/>
      <c r="J415" s="10"/>
    </row>
    <row r="416" spans="1:10" ht="195" customHeight="1" x14ac:dyDescent="0.25">
      <c r="A416" s="10" t="s">
        <v>1</v>
      </c>
      <c r="B416" s="10" t="s">
        <v>22</v>
      </c>
      <c r="C416" s="11" t="s">
        <v>499</v>
      </c>
      <c r="D416" s="10" t="s">
        <v>4</v>
      </c>
      <c r="E416" s="10" t="s">
        <v>500</v>
      </c>
      <c r="F416" s="10" t="s">
        <v>501</v>
      </c>
      <c r="G416" s="10" t="s">
        <v>502</v>
      </c>
      <c r="H416" s="10">
        <v>3</v>
      </c>
      <c r="I416" s="10"/>
      <c r="J416" s="10" t="s">
        <v>7</v>
      </c>
    </row>
    <row r="417" spans="1:10" x14ac:dyDescent="0.25">
      <c r="A417" s="10"/>
      <c r="B417" s="10"/>
      <c r="C417" s="11"/>
      <c r="D417" s="10"/>
      <c r="E417" s="10"/>
      <c r="F417" s="10"/>
      <c r="G417" s="10"/>
      <c r="H417" s="10"/>
      <c r="I417" s="10"/>
      <c r="J417" s="10"/>
    </row>
    <row r="418" spans="1:10" ht="195" customHeight="1" x14ac:dyDescent="0.25">
      <c r="A418" s="10" t="s">
        <v>1</v>
      </c>
      <c r="B418" s="10" t="s">
        <v>2</v>
      </c>
      <c r="C418" s="11" t="s">
        <v>503</v>
      </c>
      <c r="D418" s="10" t="s">
        <v>4</v>
      </c>
      <c r="E418" s="10" t="s">
        <v>504</v>
      </c>
      <c r="F418" s="10" t="s">
        <v>501</v>
      </c>
      <c r="G418" s="9">
        <v>42053</v>
      </c>
      <c r="H418" s="10">
        <v>3</v>
      </c>
      <c r="I418" s="10"/>
      <c r="J418" s="10" t="s">
        <v>7</v>
      </c>
    </row>
    <row r="419" spans="1:10" x14ac:dyDescent="0.25">
      <c r="A419" s="10"/>
      <c r="B419" s="10"/>
      <c r="C419" s="11"/>
      <c r="D419" s="10"/>
      <c r="E419" s="10"/>
      <c r="F419" s="10"/>
      <c r="G419" s="9"/>
      <c r="H419" s="10"/>
      <c r="I419" s="10"/>
      <c r="J419" s="10"/>
    </row>
    <row r="420" spans="1:10" ht="195" customHeight="1" x14ac:dyDescent="0.25">
      <c r="A420" s="10" t="s">
        <v>1</v>
      </c>
      <c r="B420" s="10" t="s">
        <v>22</v>
      </c>
      <c r="C420" s="11" t="s">
        <v>505</v>
      </c>
      <c r="D420" s="10" t="s">
        <v>4</v>
      </c>
      <c r="E420" s="10" t="s">
        <v>506</v>
      </c>
      <c r="F420" s="10" t="s">
        <v>488</v>
      </c>
      <c r="G420" s="10" t="s">
        <v>204</v>
      </c>
      <c r="H420" s="10">
        <v>3</v>
      </c>
      <c r="I420" s="10"/>
      <c r="J420" s="10" t="s">
        <v>7</v>
      </c>
    </row>
    <row r="421" spans="1:10" x14ac:dyDescent="0.25">
      <c r="A421" s="10"/>
      <c r="B421" s="10"/>
      <c r="C421" s="11"/>
      <c r="D421" s="10"/>
      <c r="E421" s="10"/>
      <c r="F421" s="10"/>
      <c r="G421" s="10"/>
      <c r="H421" s="10"/>
      <c r="I421" s="10"/>
      <c r="J421" s="10"/>
    </row>
    <row r="422" spans="1:10" ht="210" customHeight="1" x14ac:dyDescent="0.25">
      <c r="A422" s="10" t="s">
        <v>1</v>
      </c>
      <c r="B422" s="10" t="s">
        <v>2</v>
      </c>
      <c r="C422" s="11" t="s">
        <v>507</v>
      </c>
      <c r="D422" s="10" t="s">
        <v>4</v>
      </c>
      <c r="E422" s="10" t="s">
        <v>508</v>
      </c>
      <c r="F422" s="10" t="s">
        <v>450</v>
      </c>
      <c r="G422" s="9">
        <v>42081</v>
      </c>
      <c r="H422" s="10">
        <v>3</v>
      </c>
      <c r="I422" s="10"/>
      <c r="J422" s="10" t="s">
        <v>7</v>
      </c>
    </row>
    <row r="423" spans="1:10" x14ac:dyDescent="0.25">
      <c r="A423" s="10"/>
      <c r="B423" s="10"/>
      <c r="C423" s="11"/>
      <c r="D423" s="10"/>
      <c r="E423" s="10"/>
      <c r="F423" s="10"/>
      <c r="G423" s="9"/>
      <c r="H423" s="10"/>
      <c r="I423" s="10"/>
      <c r="J423" s="10"/>
    </row>
    <row r="424" spans="1:10" ht="195" customHeight="1" x14ac:dyDescent="0.25">
      <c r="A424" s="10" t="s">
        <v>1</v>
      </c>
      <c r="B424" s="10" t="s">
        <v>2</v>
      </c>
      <c r="C424" s="11" t="s">
        <v>509</v>
      </c>
      <c r="D424" s="10" t="s">
        <v>4</v>
      </c>
      <c r="E424" s="10" t="s">
        <v>510</v>
      </c>
      <c r="F424" s="10" t="s">
        <v>440</v>
      </c>
      <c r="G424" s="9">
        <v>42234</v>
      </c>
      <c r="H424" s="10">
        <v>3</v>
      </c>
      <c r="I424" s="10"/>
      <c r="J424" s="10" t="s">
        <v>7</v>
      </c>
    </row>
    <row r="425" spans="1:10" x14ac:dyDescent="0.25">
      <c r="A425" s="10"/>
      <c r="B425" s="10"/>
      <c r="C425" s="11"/>
      <c r="D425" s="10"/>
      <c r="E425" s="10"/>
      <c r="F425" s="10"/>
      <c r="G425" s="9"/>
      <c r="H425" s="10"/>
      <c r="I425" s="10"/>
      <c r="J425" s="10"/>
    </row>
    <row r="426" spans="1:10" ht="210" customHeight="1" x14ac:dyDescent="0.25">
      <c r="A426" s="10" t="s">
        <v>1</v>
      </c>
      <c r="B426" s="10" t="s">
        <v>2</v>
      </c>
      <c r="C426" s="11" t="s">
        <v>511</v>
      </c>
      <c r="D426" s="10" t="s">
        <v>4</v>
      </c>
      <c r="E426" s="10" t="s">
        <v>512</v>
      </c>
      <c r="F426" s="10" t="s">
        <v>458</v>
      </c>
      <c r="G426" s="9">
        <v>42022</v>
      </c>
      <c r="H426" s="10">
        <v>3</v>
      </c>
      <c r="I426" s="10"/>
      <c r="J426" s="10" t="s">
        <v>7</v>
      </c>
    </row>
    <row r="427" spans="1:10" x14ac:dyDescent="0.25">
      <c r="A427" s="10"/>
      <c r="B427" s="10"/>
      <c r="C427" s="11"/>
      <c r="D427" s="10"/>
      <c r="E427" s="10"/>
      <c r="F427" s="10"/>
      <c r="G427" s="9"/>
      <c r="H427" s="10"/>
      <c r="I427" s="10"/>
      <c r="J427" s="10"/>
    </row>
    <row r="428" spans="1:10" ht="210" customHeight="1" x14ac:dyDescent="0.25">
      <c r="A428" s="10" t="s">
        <v>1</v>
      </c>
      <c r="B428" s="10" t="s">
        <v>2</v>
      </c>
      <c r="C428" s="11" t="s">
        <v>513</v>
      </c>
      <c r="D428" s="10" t="s">
        <v>4</v>
      </c>
      <c r="E428" s="10" t="s">
        <v>514</v>
      </c>
      <c r="F428" s="10" t="s">
        <v>447</v>
      </c>
      <c r="G428" s="9">
        <v>42142</v>
      </c>
      <c r="H428" s="10">
        <v>3</v>
      </c>
      <c r="I428" s="10"/>
      <c r="J428" s="10" t="s">
        <v>7</v>
      </c>
    </row>
    <row r="429" spans="1:10" x14ac:dyDescent="0.25">
      <c r="A429" s="10"/>
      <c r="B429" s="10"/>
      <c r="C429" s="11"/>
      <c r="D429" s="10"/>
      <c r="E429" s="10"/>
      <c r="F429" s="10"/>
      <c r="G429" s="9"/>
      <c r="H429" s="10"/>
      <c r="I429" s="10"/>
      <c r="J429" s="10"/>
    </row>
    <row r="430" spans="1:10" ht="180" customHeight="1" x14ac:dyDescent="0.25">
      <c r="A430" s="10" t="s">
        <v>1</v>
      </c>
      <c r="B430" s="10" t="s">
        <v>2</v>
      </c>
      <c r="C430" s="11" t="s">
        <v>515</v>
      </c>
      <c r="D430" s="10" t="s">
        <v>4</v>
      </c>
      <c r="E430" s="10" t="s">
        <v>516</v>
      </c>
      <c r="F430" s="10" t="s">
        <v>464</v>
      </c>
      <c r="G430" s="9">
        <v>42265</v>
      </c>
      <c r="H430" s="10">
        <v>3</v>
      </c>
      <c r="I430" s="10"/>
      <c r="J430" s="10" t="s">
        <v>7</v>
      </c>
    </row>
    <row r="431" spans="1:10" x14ac:dyDescent="0.25">
      <c r="A431" s="10"/>
      <c r="B431" s="10"/>
      <c r="C431" s="11"/>
      <c r="D431" s="10"/>
      <c r="E431" s="10"/>
      <c r="F431" s="10"/>
      <c r="G431" s="9"/>
      <c r="H431" s="10"/>
      <c r="I431" s="10"/>
      <c r="J431" s="10"/>
    </row>
    <row r="432" spans="1:10" ht="195" customHeight="1" x14ac:dyDescent="0.25">
      <c r="A432" s="10" t="s">
        <v>1</v>
      </c>
      <c r="B432" s="10" t="s">
        <v>2</v>
      </c>
      <c r="C432" s="11" t="s">
        <v>517</v>
      </c>
      <c r="D432" s="10" t="s">
        <v>4</v>
      </c>
      <c r="E432" s="10" t="s">
        <v>518</v>
      </c>
      <c r="F432" s="10" t="s">
        <v>519</v>
      </c>
      <c r="G432" s="9">
        <v>42295</v>
      </c>
      <c r="H432" s="10">
        <v>3</v>
      </c>
      <c r="I432" s="10"/>
      <c r="J432" s="10" t="s">
        <v>7</v>
      </c>
    </row>
    <row r="433" spans="1:10" x14ac:dyDescent="0.25">
      <c r="A433" s="10"/>
      <c r="B433" s="10"/>
      <c r="C433" s="11"/>
      <c r="D433" s="10"/>
      <c r="E433" s="10"/>
      <c r="F433" s="10"/>
      <c r="G433" s="9"/>
      <c r="H433" s="10"/>
      <c r="I433" s="10"/>
      <c r="J433" s="10"/>
    </row>
    <row r="434" spans="1:10" ht="195" customHeight="1" x14ac:dyDescent="0.25">
      <c r="A434" s="10" t="s">
        <v>1</v>
      </c>
      <c r="B434" s="10" t="s">
        <v>2</v>
      </c>
      <c r="C434" s="11" t="s">
        <v>520</v>
      </c>
      <c r="D434" s="10" t="s">
        <v>4</v>
      </c>
      <c r="E434" s="10" t="s">
        <v>521</v>
      </c>
      <c r="F434" s="10" t="s">
        <v>522</v>
      </c>
      <c r="G434" s="9">
        <v>42022</v>
      </c>
      <c r="H434" s="10">
        <v>3</v>
      </c>
      <c r="I434" s="10"/>
      <c r="J434" s="10" t="s">
        <v>7</v>
      </c>
    </row>
    <row r="435" spans="1:10" x14ac:dyDescent="0.25">
      <c r="A435" s="10"/>
      <c r="B435" s="10"/>
      <c r="C435" s="11"/>
      <c r="D435" s="10"/>
      <c r="E435" s="10"/>
      <c r="F435" s="10"/>
      <c r="G435" s="9"/>
      <c r="H435" s="10"/>
      <c r="I435" s="10"/>
      <c r="J435" s="10"/>
    </row>
    <row r="436" spans="1:10" ht="195" customHeight="1" x14ac:dyDescent="0.25">
      <c r="A436" s="10" t="s">
        <v>1</v>
      </c>
      <c r="B436" s="10" t="s">
        <v>22</v>
      </c>
      <c r="C436" s="11" t="s">
        <v>523</v>
      </c>
      <c r="D436" s="10" t="s">
        <v>4</v>
      </c>
      <c r="E436" s="10" t="s">
        <v>524</v>
      </c>
      <c r="F436" s="10" t="s">
        <v>522</v>
      </c>
      <c r="G436" s="10" t="s">
        <v>204</v>
      </c>
      <c r="H436" s="10">
        <v>3</v>
      </c>
      <c r="I436" s="10"/>
      <c r="J436" s="10" t="s">
        <v>7</v>
      </c>
    </row>
    <row r="437" spans="1:10" x14ac:dyDescent="0.25">
      <c r="A437" s="10"/>
      <c r="B437" s="10"/>
      <c r="C437" s="11"/>
      <c r="D437" s="10"/>
      <c r="E437" s="10"/>
      <c r="F437" s="10"/>
      <c r="G437" s="10"/>
      <c r="H437" s="10"/>
      <c r="I437" s="10"/>
      <c r="J437" s="10"/>
    </row>
    <row r="438" spans="1:10" ht="195" customHeight="1" x14ac:dyDescent="0.25">
      <c r="A438" s="10" t="s">
        <v>1</v>
      </c>
      <c r="B438" s="10" t="s">
        <v>2</v>
      </c>
      <c r="C438" s="11" t="s">
        <v>525</v>
      </c>
      <c r="D438" s="10" t="s">
        <v>4</v>
      </c>
      <c r="E438" s="10" t="s">
        <v>526</v>
      </c>
      <c r="F438" s="10" t="s">
        <v>527</v>
      </c>
      <c r="G438" s="9">
        <v>42112</v>
      </c>
      <c r="H438" s="10">
        <v>3</v>
      </c>
      <c r="I438" s="10"/>
      <c r="J438" s="10" t="s">
        <v>7</v>
      </c>
    </row>
    <row r="439" spans="1:10" x14ac:dyDescent="0.25">
      <c r="A439" s="10"/>
      <c r="B439" s="10"/>
      <c r="C439" s="11"/>
      <c r="D439" s="10"/>
      <c r="E439" s="10"/>
      <c r="F439" s="10"/>
      <c r="G439" s="9"/>
      <c r="H439" s="10"/>
      <c r="I439" s="10"/>
      <c r="J439" s="10"/>
    </row>
    <row r="440" spans="1:10" ht="195" customHeight="1" x14ac:dyDescent="0.25">
      <c r="A440" s="10" t="s">
        <v>1</v>
      </c>
      <c r="B440" s="10" t="s">
        <v>2</v>
      </c>
      <c r="C440" s="11" t="s">
        <v>528</v>
      </c>
      <c r="D440" s="10" t="s">
        <v>4</v>
      </c>
      <c r="E440" s="10" t="s">
        <v>529</v>
      </c>
      <c r="F440" s="10" t="s">
        <v>530</v>
      </c>
      <c r="G440" s="9">
        <v>42173</v>
      </c>
      <c r="H440" s="10">
        <v>3</v>
      </c>
      <c r="I440" s="10"/>
      <c r="J440" s="10" t="s">
        <v>7</v>
      </c>
    </row>
    <row r="441" spans="1:10" x14ac:dyDescent="0.25">
      <c r="A441" s="10"/>
      <c r="B441" s="10"/>
      <c r="C441" s="11"/>
      <c r="D441" s="10"/>
      <c r="E441" s="10"/>
      <c r="F441" s="10"/>
      <c r="G441" s="9"/>
      <c r="H441" s="10"/>
      <c r="I441" s="10"/>
      <c r="J441" s="10"/>
    </row>
    <row r="442" spans="1:10" ht="180" customHeight="1" x14ac:dyDescent="0.25">
      <c r="A442" s="10" t="s">
        <v>1</v>
      </c>
      <c r="B442" s="10" t="s">
        <v>2</v>
      </c>
      <c r="C442" s="11" t="s">
        <v>531</v>
      </c>
      <c r="D442" s="10" t="s">
        <v>4</v>
      </c>
      <c r="E442" s="10" t="s">
        <v>532</v>
      </c>
      <c r="F442" s="10" t="s">
        <v>533</v>
      </c>
      <c r="G442" s="9">
        <v>42142</v>
      </c>
      <c r="H442" s="10">
        <v>3</v>
      </c>
      <c r="I442" s="10"/>
      <c r="J442" s="10" t="s">
        <v>7</v>
      </c>
    </row>
    <row r="443" spans="1:10" x14ac:dyDescent="0.25">
      <c r="A443" s="10"/>
      <c r="B443" s="10"/>
      <c r="C443" s="11"/>
      <c r="D443" s="10"/>
      <c r="E443" s="10"/>
      <c r="F443" s="10"/>
      <c r="G443" s="9"/>
      <c r="H443" s="10"/>
      <c r="I443" s="10"/>
      <c r="J443" s="10"/>
    </row>
    <row r="444" spans="1:10" ht="210" customHeight="1" x14ac:dyDescent="0.25">
      <c r="A444" s="10" t="s">
        <v>1</v>
      </c>
      <c r="B444" s="10" t="s">
        <v>22</v>
      </c>
      <c r="C444" s="11" t="s">
        <v>534</v>
      </c>
      <c r="D444" s="10" t="s">
        <v>4</v>
      </c>
      <c r="E444" s="10" t="s">
        <v>535</v>
      </c>
      <c r="F444" s="10" t="s">
        <v>467</v>
      </c>
      <c r="G444" s="10">
        <f>-2 / 25</f>
        <v>-0.08</v>
      </c>
      <c r="H444" s="10">
        <v>3</v>
      </c>
      <c r="I444" s="10"/>
      <c r="J444" s="10" t="s">
        <v>7</v>
      </c>
    </row>
    <row r="445" spans="1:10" x14ac:dyDescent="0.25">
      <c r="A445" s="10"/>
      <c r="B445" s="10"/>
      <c r="C445" s="11"/>
      <c r="D445" s="10"/>
      <c r="E445" s="10"/>
      <c r="F445" s="10"/>
      <c r="G445" s="10"/>
      <c r="H445" s="10"/>
      <c r="I445" s="10"/>
      <c r="J445" s="10"/>
    </row>
    <row r="446" spans="1:10" ht="210" customHeight="1" x14ac:dyDescent="0.25">
      <c r="A446" s="10" t="s">
        <v>1</v>
      </c>
      <c r="B446" s="10" t="s">
        <v>2</v>
      </c>
      <c r="C446" s="11" t="s">
        <v>536</v>
      </c>
      <c r="D446" s="10" t="s">
        <v>4</v>
      </c>
      <c r="E446" s="10" t="s">
        <v>537</v>
      </c>
      <c r="F446" s="10" t="s">
        <v>538</v>
      </c>
      <c r="G446" s="9">
        <v>42060</v>
      </c>
      <c r="H446" s="10">
        <v>3</v>
      </c>
      <c r="I446" s="10"/>
      <c r="J446" s="10" t="s">
        <v>7</v>
      </c>
    </row>
    <row r="447" spans="1:10" x14ac:dyDescent="0.25">
      <c r="A447" s="10"/>
      <c r="B447" s="10"/>
      <c r="C447" s="11"/>
      <c r="D447" s="10"/>
      <c r="E447" s="10"/>
      <c r="F447" s="10"/>
      <c r="G447" s="9"/>
      <c r="H447" s="10"/>
      <c r="I447" s="10"/>
      <c r="J447" s="10"/>
    </row>
    <row r="448" spans="1:10" ht="210" customHeight="1" x14ac:dyDescent="0.25">
      <c r="A448" s="10" t="s">
        <v>1</v>
      </c>
      <c r="B448" s="10" t="s">
        <v>2</v>
      </c>
      <c r="C448" s="11" t="s">
        <v>539</v>
      </c>
      <c r="D448" s="10" t="s">
        <v>4</v>
      </c>
      <c r="E448" s="10" t="s">
        <v>540</v>
      </c>
      <c r="F448" s="10" t="s">
        <v>538</v>
      </c>
      <c r="G448" s="9">
        <v>42119</v>
      </c>
      <c r="H448" s="10">
        <v>3</v>
      </c>
      <c r="I448" s="10"/>
      <c r="J448" s="10" t="s">
        <v>7</v>
      </c>
    </row>
    <row r="449" spans="1:10" x14ac:dyDescent="0.25">
      <c r="A449" s="10"/>
      <c r="B449" s="10"/>
      <c r="C449" s="11"/>
      <c r="D449" s="10"/>
      <c r="E449" s="10"/>
      <c r="F449" s="10"/>
      <c r="G449" s="9"/>
      <c r="H449" s="10"/>
      <c r="I449" s="10"/>
      <c r="J449" s="10"/>
    </row>
    <row r="450" spans="1:10" ht="195" customHeight="1" x14ac:dyDescent="0.25">
      <c r="A450" s="10" t="s">
        <v>1</v>
      </c>
      <c r="B450" s="10" t="s">
        <v>22</v>
      </c>
      <c r="C450" s="11" t="s">
        <v>541</v>
      </c>
      <c r="D450" s="10" t="s">
        <v>4</v>
      </c>
      <c r="E450" s="10" t="s">
        <v>542</v>
      </c>
      <c r="F450" s="10" t="s">
        <v>543</v>
      </c>
      <c r="G450" s="10" t="s">
        <v>226</v>
      </c>
      <c r="H450" s="10">
        <v>3</v>
      </c>
      <c r="I450" s="10"/>
      <c r="J450" s="10" t="s">
        <v>7</v>
      </c>
    </row>
    <row r="451" spans="1:10" x14ac:dyDescent="0.25">
      <c r="A451" s="10"/>
      <c r="B451" s="10"/>
      <c r="C451" s="11"/>
      <c r="D451" s="10"/>
      <c r="E451" s="10"/>
      <c r="F451" s="10"/>
      <c r="G451" s="10"/>
      <c r="H451" s="10"/>
      <c r="I451" s="10"/>
      <c r="J451" s="10"/>
    </row>
    <row r="452" spans="1:10" x14ac:dyDescent="0.25">
      <c r="A452" s="4"/>
      <c r="B452" s="4"/>
      <c r="C452" s="5"/>
      <c r="D452" s="4"/>
      <c r="E452" s="4"/>
      <c r="F452" s="4"/>
      <c r="G452" s="7"/>
      <c r="H452" s="4"/>
      <c r="I452" s="4"/>
      <c r="J452" s="4"/>
    </row>
    <row r="453" spans="1:10" x14ac:dyDescent="0.25">
      <c r="A453" s="4"/>
      <c r="B453" s="4"/>
      <c r="C453" s="5"/>
      <c r="D453" s="4"/>
      <c r="E453" s="4"/>
      <c r="F453" s="4"/>
      <c r="G453" s="4"/>
      <c r="H453" s="4"/>
      <c r="I453" s="4"/>
      <c r="J453" s="4"/>
    </row>
    <row r="454" spans="1:10" ht="210" customHeight="1" x14ac:dyDescent="0.25">
      <c r="A454" s="10" t="s">
        <v>1</v>
      </c>
      <c r="B454" s="10" t="s">
        <v>2</v>
      </c>
      <c r="C454" s="11" t="s">
        <v>544</v>
      </c>
      <c r="D454" s="10" t="s">
        <v>4</v>
      </c>
      <c r="E454" s="10" t="s">
        <v>545</v>
      </c>
      <c r="F454" s="10" t="s">
        <v>538</v>
      </c>
      <c r="G454" s="9">
        <v>42302</v>
      </c>
      <c r="H454" s="10">
        <v>3</v>
      </c>
      <c r="I454" s="10"/>
      <c r="J454" s="10" t="s">
        <v>7</v>
      </c>
    </row>
    <row r="455" spans="1:10" x14ac:dyDescent="0.25">
      <c r="A455" s="10"/>
      <c r="B455" s="10"/>
      <c r="C455" s="11"/>
      <c r="D455" s="10"/>
      <c r="E455" s="10"/>
      <c r="F455" s="10"/>
      <c r="G455" s="9"/>
      <c r="H455" s="10"/>
      <c r="I455" s="10"/>
      <c r="J455" s="10"/>
    </row>
    <row r="456" spans="1:10" ht="195" customHeight="1" x14ac:dyDescent="0.25">
      <c r="A456" s="10" t="s">
        <v>1</v>
      </c>
      <c r="B456" s="10" t="s">
        <v>22</v>
      </c>
      <c r="C456" s="11" t="s">
        <v>546</v>
      </c>
      <c r="D456" s="10" t="s">
        <v>4</v>
      </c>
      <c r="E456" s="10" t="s">
        <v>547</v>
      </c>
      <c r="F456" s="10" t="s">
        <v>548</v>
      </c>
      <c r="G456" s="10">
        <f>-2 / 25</f>
        <v>-0.08</v>
      </c>
      <c r="H456" s="10">
        <v>3</v>
      </c>
      <c r="I456" s="10"/>
      <c r="J456" s="10" t="s">
        <v>7</v>
      </c>
    </row>
    <row r="457" spans="1:10" x14ac:dyDescent="0.25">
      <c r="A457" s="10"/>
      <c r="B457" s="10"/>
      <c r="C457" s="11"/>
      <c r="D457" s="10"/>
      <c r="E457" s="10"/>
      <c r="F457" s="10"/>
      <c r="G457" s="10"/>
      <c r="H457" s="10"/>
      <c r="I457" s="10"/>
      <c r="J457" s="10"/>
    </row>
    <row r="458" spans="1:10" ht="210" customHeight="1" x14ac:dyDescent="0.25">
      <c r="A458" s="10" t="s">
        <v>1</v>
      </c>
      <c r="B458" s="10" t="s">
        <v>2</v>
      </c>
      <c r="C458" s="11" t="s">
        <v>549</v>
      </c>
      <c r="D458" s="10" t="s">
        <v>4</v>
      </c>
      <c r="E458" s="10" t="s">
        <v>550</v>
      </c>
      <c r="F458" s="10" t="s">
        <v>548</v>
      </c>
      <c r="G458" s="9">
        <v>42018</v>
      </c>
      <c r="H458" s="10">
        <v>3</v>
      </c>
      <c r="I458" s="10"/>
      <c r="J458" s="10" t="s">
        <v>7</v>
      </c>
    </row>
    <row r="459" spans="1:10" x14ac:dyDescent="0.25">
      <c r="A459" s="10"/>
      <c r="B459" s="10"/>
      <c r="C459" s="11"/>
      <c r="D459" s="10"/>
      <c r="E459" s="10"/>
      <c r="F459" s="10"/>
      <c r="G459" s="9"/>
      <c r="H459" s="10"/>
      <c r="I459" s="10"/>
      <c r="J459" s="10"/>
    </row>
    <row r="460" spans="1:10" ht="270" customHeight="1" x14ac:dyDescent="0.25">
      <c r="A460" s="10" t="s">
        <v>1</v>
      </c>
      <c r="B460" s="10" t="s">
        <v>2</v>
      </c>
      <c r="C460" s="11" t="s">
        <v>551</v>
      </c>
      <c r="D460" s="10" t="s">
        <v>4</v>
      </c>
      <c r="E460" s="10" t="s">
        <v>333</v>
      </c>
      <c r="F460" s="10" t="s">
        <v>470</v>
      </c>
      <c r="G460" s="10" t="s">
        <v>552</v>
      </c>
      <c r="H460" s="10">
        <v>3</v>
      </c>
      <c r="I460" s="10"/>
      <c r="J460" s="10" t="s">
        <v>7</v>
      </c>
    </row>
    <row r="461" spans="1:10" x14ac:dyDescent="0.25">
      <c r="A461" s="10"/>
      <c r="B461" s="10"/>
      <c r="C461" s="11"/>
      <c r="D461" s="10"/>
      <c r="E461" s="10"/>
      <c r="F461" s="10"/>
      <c r="G461" s="10"/>
      <c r="H461" s="10"/>
      <c r="I461" s="10"/>
      <c r="J461" s="10"/>
    </row>
    <row r="462" spans="1:10" x14ac:dyDescent="0.25">
      <c r="A462" s="4"/>
      <c r="B462" s="4"/>
      <c r="C462" s="5"/>
      <c r="D462" s="4"/>
      <c r="E462" s="4"/>
      <c r="F462" s="4"/>
      <c r="G462" s="4"/>
      <c r="H462" s="4"/>
      <c r="I462" s="4"/>
      <c r="J462" s="4"/>
    </row>
    <row r="463" spans="1:10" ht="195" customHeight="1" x14ac:dyDescent="0.25">
      <c r="A463" s="10" t="s">
        <v>1</v>
      </c>
      <c r="B463" s="10" t="s">
        <v>2</v>
      </c>
      <c r="C463" s="11" t="s">
        <v>554</v>
      </c>
      <c r="D463" s="10" t="s">
        <v>4</v>
      </c>
      <c r="E463" s="10" t="s">
        <v>555</v>
      </c>
      <c r="F463" s="10" t="s">
        <v>538</v>
      </c>
      <c r="G463" s="10" t="s">
        <v>91</v>
      </c>
      <c r="H463" s="10">
        <v>3</v>
      </c>
      <c r="I463" s="10"/>
      <c r="J463" s="10" t="s">
        <v>7</v>
      </c>
    </row>
    <row r="464" spans="1:10" x14ac:dyDescent="0.25">
      <c r="A464" s="10"/>
      <c r="B464" s="10"/>
      <c r="C464" s="11"/>
      <c r="D464" s="10"/>
      <c r="E464" s="10"/>
      <c r="F464" s="10"/>
      <c r="G464" s="10"/>
      <c r="H464" s="10"/>
      <c r="I464" s="10"/>
      <c r="J464" s="10"/>
    </row>
    <row r="465" spans="1:13" ht="195" customHeight="1" x14ac:dyDescent="0.25">
      <c r="A465" s="10" t="s">
        <v>1</v>
      </c>
      <c r="B465" s="10" t="s">
        <v>2</v>
      </c>
      <c r="C465" s="11" t="s">
        <v>556</v>
      </c>
      <c r="D465" s="10" t="s">
        <v>4</v>
      </c>
      <c r="E465" s="10" t="s">
        <v>557</v>
      </c>
      <c r="F465" s="10" t="s">
        <v>558</v>
      </c>
      <c r="G465" s="9">
        <v>42333</v>
      </c>
      <c r="H465" s="10">
        <v>3</v>
      </c>
      <c r="I465" s="10"/>
      <c r="J465" s="10" t="s">
        <v>7</v>
      </c>
    </row>
    <row r="466" spans="1:13" x14ac:dyDescent="0.25">
      <c r="A466" s="10"/>
      <c r="B466" s="10"/>
      <c r="C466" s="11"/>
      <c r="D466" s="10"/>
      <c r="E466" s="10"/>
      <c r="F466" s="10"/>
      <c r="G466" s="9"/>
      <c r="H466" s="10"/>
      <c r="I466" s="10"/>
      <c r="J466" s="10"/>
    </row>
    <row r="467" spans="1:13" ht="195" customHeight="1" x14ac:dyDescent="0.25">
      <c r="A467" s="10" t="s">
        <v>1</v>
      </c>
      <c r="B467" s="10" t="s">
        <v>2</v>
      </c>
      <c r="C467" s="11" t="s">
        <v>559</v>
      </c>
      <c r="D467" s="10" t="s">
        <v>4</v>
      </c>
      <c r="E467" s="10" t="s">
        <v>560</v>
      </c>
      <c r="F467" s="10" t="s">
        <v>470</v>
      </c>
      <c r="G467" s="9">
        <v>42333</v>
      </c>
      <c r="H467" s="10">
        <v>3</v>
      </c>
      <c r="I467" s="10"/>
      <c r="J467" s="10" t="s">
        <v>7</v>
      </c>
    </row>
    <row r="468" spans="1:13" x14ac:dyDescent="0.25">
      <c r="A468" s="10"/>
      <c r="B468" s="10"/>
      <c r="C468" s="11"/>
      <c r="D468" s="10"/>
      <c r="E468" s="10"/>
      <c r="F468" s="10"/>
      <c r="G468" s="9"/>
      <c r="H468" s="10"/>
      <c r="I468" s="10"/>
      <c r="J468" s="10"/>
    </row>
    <row r="469" spans="1:13" x14ac:dyDescent="0.25">
      <c r="A469" s="4"/>
      <c r="B469" s="4"/>
      <c r="C469" s="5"/>
      <c r="D469" s="4"/>
      <c r="E469" s="4"/>
      <c r="F469" s="4"/>
      <c r="G469" s="4"/>
      <c r="H469" s="4"/>
      <c r="I469" s="4"/>
      <c r="J469" s="4"/>
    </row>
    <row r="470" spans="1:13" ht="195" customHeight="1" x14ac:dyDescent="0.25">
      <c r="A470" s="10" t="s">
        <v>1</v>
      </c>
      <c r="B470" s="10" t="s">
        <v>2</v>
      </c>
      <c r="C470" s="11" t="s">
        <v>561</v>
      </c>
      <c r="D470" s="10" t="s">
        <v>4</v>
      </c>
      <c r="E470" s="10" t="s">
        <v>562</v>
      </c>
      <c r="F470" s="10" t="s">
        <v>563</v>
      </c>
      <c r="G470" s="12">
        <v>12816</v>
      </c>
      <c r="H470" s="10">
        <v>3</v>
      </c>
      <c r="I470" s="10"/>
      <c r="J470" s="10" t="s">
        <v>7</v>
      </c>
    </row>
    <row r="471" spans="1:13" x14ac:dyDescent="0.25">
      <c r="A471" s="10"/>
      <c r="B471" s="10"/>
      <c r="C471" s="11"/>
      <c r="D471" s="10"/>
      <c r="E471" s="10"/>
      <c r="F471" s="10"/>
      <c r="G471" s="12"/>
      <c r="H471" s="10"/>
      <c r="I471" s="10"/>
      <c r="J471" s="10"/>
    </row>
    <row r="472" spans="1:13" ht="195" customHeight="1" x14ac:dyDescent="0.25">
      <c r="A472" s="10" t="s">
        <v>1</v>
      </c>
      <c r="B472" s="10" t="s">
        <v>2</v>
      </c>
      <c r="C472" s="11" t="s">
        <v>564</v>
      </c>
      <c r="D472" s="10" t="s">
        <v>4</v>
      </c>
      <c r="E472" s="10" t="s">
        <v>565</v>
      </c>
      <c r="F472" s="10" t="s">
        <v>566</v>
      </c>
      <c r="G472" s="9">
        <v>42267</v>
      </c>
      <c r="H472" s="10">
        <v>1</v>
      </c>
      <c r="I472" s="10"/>
      <c r="J472" s="10" t="s">
        <v>7</v>
      </c>
    </row>
    <row r="473" spans="1:13" x14ac:dyDescent="0.25">
      <c r="A473" s="10"/>
      <c r="B473" s="10"/>
      <c r="C473" s="11"/>
      <c r="D473" s="10"/>
      <c r="E473" s="10"/>
      <c r="F473" s="10"/>
      <c r="G473" s="9"/>
      <c r="H473" s="10"/>
      <c r="I473" s="10"/>
      <c r="J473" s="10"/>
    </row>
    <row r="474" spans="1:13" ht="195" customHeight="1" x14ac:dyDescent="0.25">
      <c r="A474" s="10" t="s">
        <v>1</v>
      </c>
      <c r="B474" s="10" t="s">
        <v>22</v>
      </c>
      <c r="C474" s="11" t="s">
        <v>567</v>
      </c>
      <c r="D474" s="10" t="s">
        <v>4</v>
      </c>
      <c r="E474" s="10" t="s">
        <v>568</v>
      </c>
      <c r="F474" s="10" t="s">
        <v>566</v>
      </c>
      <c r="G474" s="10" t="s">
        <v>114</v>
      </c>
      <c r="H474" s="10">
        <v>1</v>
      </c>
      <c r="M474">
        <v>1</v>
      </c>
    </row>
    <row r="475" spans="1:13" x14ac:dyDescent="0.25">
      <c r="A475" s="10"/>
      <c r="B475" s="10"/>
      <c r="C475" s="11"/>
      <c r="D475" s="10"/>
      <c r="E475" s="10"/>
      <c r="F475" s="10"/>
      <c r="G475" s="10"/>
      <c r="H475" s="10"/>
    </row>
    <row r="477" spans="1:13" ht="195" customHeight="1" x14ac:dyDescent="0.25">
      <c r="A477" s="10" t="s">
        <v>1</v>
      </c>
      <c r="B477" s="10" t="s">
        <v>2</v>
      </c>
      <c r="C477" s="11" t="s">
        <v>569</v>
      </c>
      <c r="D477" s="10" t="s">
        <v>4</v>
      </c>
      <c r="E477" s="10" t="s">
        <v>570</v>
      </c>
      <c r="F477" s="10" t="s">
        <v>571</v>
      </c>
      <c r="G477" s="10" t="s">
        <v>572</v>
      </c>
      <c r="H477" s="10">
        <v>3</v>
      </c>
      <c r="I477" s="10"/>
      <c r="J477" s="10" t="s">
        <v>7</v>
      </c>
    </row>
    <row r="478" spans="1:13" x14ac:dyDescent="0.25">
      <c r="A478" s="10"/>
      <c r="B478" s="10"/>
      <c r="C478" s="11"/>
      <c r="D478" s="10"/>
      <c r="E478" s="10"/>
      <c r="F478" s="10"/>
      <c r="G478" s="10"/>
      <c r="H478" s="10"/>
      <c r="I478" s="10"/>
      <c r="J478" s="10"/>
    </row>
    <row r="479" spans="1:13" ht="210" customHeight="1" x14ac:dyDescent="0.25">
      <c r="A479" s="10" t="s">
        <v>1</v>
      </c>
      <c r="B479" s="10" t="s">
        <v>2</v>
      </c>
      <c r="C479" s="11" t="s">
        <v>573</v>
      </c>
      <c r="D479" s="10" t="s">
        <v>4</v>
      </c>
      <c r="E479" s="10" t="s">
        <v>574</v>
      </c>
      <c r="F479" s="10" t="s">
        <v>200</v>
      </c>
      <c r="G479" s="9">
        <v>42057</v>
      </c>
      <c r="H479" s="10">
        <v>3</v>
      </c>
      <c r="I479" s="10"/>
      <c r="J479" s="10" t="s">
        <v>7</v>
      </c>
    </row>
    <row r="480" spans="1:13" x14ac:dyDescent="0.25">
      <c r="A480" s="10"/>
      <c r="B480" s="10"/>
      <c r="C480" s="11"/>
      <c r="D480" s="10"/>
      <c r="E480" s="10"/>
      <c r="F480" s="10"/>
      <c r="G480" s="9"/>
      <c r="H480" s="10"/>
      <c r="I480" s="10"/>
      <c r="J480" s="10"/>
    </row>
    <row r="481" spans="1:10" ht="210" customHeight="1" x14ac:dyDescent="0.25">
      <c r="A481" s="10" t="s">
        <v>1</v>
      </c>
      <c r="B481" s="10" t="s">
        <v>2</v>
      </c>
      <c r="C481" s="11" t="s">
        <v>575</v>
      </c>
      <c r="D481" s="10" t="s">
        <v>4</v>
      </c>
      <c r="E481" s="10" t="s">
        <v>576</v>
      </c>
      <c r="F481" s="10" t="s">
        <v>200</v>
      </c>
      <c r="G481" s="9">
        <v>42207</v>
      </c>
      <c r="H481" s="10">
        <v>3</v>
      </c>
      <c r="I481" s="10"/>
      <c r="J481" s="10" t="s">
        <v>7</v>
      </c>
    </row>
    <row r="482" spans="1:10" x14ac:dyDescent="0.25">
      <c r="A482" s="10"/>
      <c r="B482" s="10"/>
      <c r="C482" s="11"/>
      <c r="D482" s="10"/>
      <c r="E482" s="10"/>
      <c r="F482" s="10"/>
      <c r="G482" s="9"/>
      <c r="H482" s="10"/>
      <c r="I482" s="10"/>
      <c r="J482" s="10"/>
    </row>
    <row r="483" spans="1:10" ht="210" customHeight="1" x14ac:dyDescent="0.25">
      <c r="A483" s="10" t="s">
        <v>1</v>
      </c>
      <c r="B483" s="10" t="s">
        <v>2</v>
      </c>
      <c r="C483" s="11" t="s">
        <v>577</v>
      </c>
      <c r="D483" s="10" t="s">
        <v>4</v>
      </c>
      <c r="E483" s="10" t="s">
        <v>578</v>
      </c>
      <c r="F483" s="10" t="s">
        <v>579</v>
      </c>
      <c r="G483" s="10" t="s">
        <v>374</v>
      </c>
      <c r="H483" s="10">
        <v>3</v>
      </c>
      <c r="I483" s="10"/>
      <c r="J483" s="10" t="s">
        <v>7</v>
      </c>
    </row>
    <row r="484" spans="1:10" x14ac:dyDescent="0.25">
      <c r="A484" s="10"/>
      <c r="B484" s="10"/>
      <c r="C484" s="11"/>
      <c r="D484" s="10"/>
      <c r="E484" s="10"/>
      <c r="F484" s="10"/>
      <c r="G484" s="10"/>
      <c r="H484" s="10"/>
      <c r="I484" s="10"/>
      <c r="J484" s="10"/>
    </row>
    <row r="485" spans="1:10" ht="210" customHeight="1" x14ac:dyDescent="0.25">
      <c r="A485" s="10" t="s">
        <v>1</v>
      </c>
      <c r="B485" s="10" t="s">
        <v>2</v>
      </c>
      <c r="C485" s="11" t="s">
        <v>580</v>
      </c>
      <c r="D485" s="10" t="s">
        <v>4</v>
      </c>
      <c r="E485" s="10" t="s">
        <v>581</v>
      </c>
      <c r="F485" s="10" t="s">
        <v>579</v>
      </c>
      <c r="G485" s="9">
        <v>42302</v>
      </c>
      <c r="H485" s="10">
        <v>3</v>
      </c>
      <c r="I485" s="10"/>
      <c r="J485" s="10" t="s">
        <v>7</v>
      </c>
    </row>
    <row r="486" spans="1:10" x14ac:dyDescent="0.25">
      <c r="A486" s="10"/>
      <c r="B486" s="10"/>
      <c r="C486" s="11"/>
      <c r="D486" s="10"/>
      <c r="E486" s="10"/>
      <c r="F486" s="10"/>
      <c r="G486" s="9"/>
      <c r="H486" s="10"/>
      <c r="I486" s="10"/>
      <c r="J486" s="10"/>
    </row>
    <row r="487" spans="1:10" ht="270" customHeight="1" x14ac:dyDescent="0.25">
      <c r="A487" s="10" t="s">
        <v>1</v>
      </c>
      <c r="B487" s="10" t="s">
        <v>22</v>
      </c>
      <c r="C487" s="11" t="s">
        <v>582</v>
      </c>
      <c r="D487" s="10" t="s">
        <v>4</v>
      </c>
      <c r="E487" s="10" t="s">
        <v>333</v>
      </c>
      <c r="F487" s="10" t="s">
        <v>579</v>
      </c>
      <c r="G487" s="10" t="s">
        <v>174</v>
      </c>
      <c r="H487" s="10">
        <v>3</v>
      </c>
      <c r="I487" s="10"/>
      <c r="J487" s="10" t="s">
        <v>7</v>
      </c>
    </row>
    <row r="488" spans="1:10" x14ac:dyDescent="0.25">
      <c r="A488" s="10"/>
      <c r="B488" s="10"/>
      <c r="C488" s="11"/>
      <c r="D488" s="10"/>
      <c r="E488" s="10"/>
      <c r="F488" s="10"/>
      <c r="G488" s="10"/>
      <c r="H488" s="10"/>
      <c r="I488" s="10"/>
      <c r="J488" s="10"/>
    </row>
    <row r="489" spans="1:10" ht="210" customHeight="1" x14ac:dyDescent="0.25">
      <c r="A489" s="10" t="s">
        <v>1</v>
      </c>
      <c r="B489" s="10" t="s">
        <v>2</v>
      </c>
      <c r="C489" s="11" t="s">
        <v>583</v>
      </c>
      <c r="D489" s="10" t="s">
        <v>4</v>
      </c>
      <c r="E489" s="10" t="s">
        <v>584</v>
      </c>
      <c r="F489" s="10" t="s">
        <v>579</v>
      </c>
      <c r="G489" s="9">
        <v>42323</v>
      </c>
      <c r="H489" s="10">
        <v>3</v>
      </c>
      <c r="I489" s="10"/>
      <c r="J489" s="10" t="s">
        <v>7</v>
      </c>
    </row>
    <row r="490" spans="1:10" x14ac:dyDescent="0.25">
      <c r="A490" s="10"/>
      <c r="B490" s="10"/>
      <c r="C490" s="11"/>
      <c r="D490" s="10"/>
      <c r="E490" s="10"/>
      <c r="F490" s="10"/>
      <c r="G490" s="9"/>
      <c r="H490" s="10"/>
      <c r="I490" s="10"/>
      <c r="J490" s="10"/>
    </row>
    <row r="491" spans="1:10" ht="210" customHeight="1" x14ac:dyDescent="0.25">
      <c r="A491" s="10" t="s">
        <v>1</v>
      </c>
      <c r="B491" s="10" t="s">
        <v>2</v>
      </c>
      <c r="C491" s="11" t="s">
        <v>585</v>
      </c>
      <c r="D491" s="10" t="s">
        <v>4</v>
      </c>
      <c r="E491" s="10" t="s">
        <v>586</v>
      </c>
      <c r="F491" s="10" t="s">
        <v>587</v>
      </c>
      <c r="G491" s="12">
        <v>13119</v>
      </c>
      <c r="H491" s="10">
        <v>3</v>
      </c>
      <c r="I491" s="10"/>
      <c r="J491" s="10" t="s">
        <v>7</v>
      </c>
    </row>
    <row r="492" spans="1:10" x14ac:dyDescent="0.25">
      <c r="A492" s="10"/>
      <c r="B492" s="10"/>
      <c r="C492" s="11"/>
      <c r="D492" s="10"/>
      <c r="E492" s="10"/>
      <c r="F492" s="10"/>
      <c r="G492" s="12"/>
      <c r="H492" s="10"/>
      <c r="I492" s="10"/>
      <c r="J492" s="10"/>
    </row>
    <row r="493" spans="1:10" ht="210" customHeight="1" x14ac:dyDescent="0.25">
      <c r="A493" s="10" t="s">
        <v>1</v>
      </c>
      <c r="B493" s="10" t="s">
        <v>22</v>
      </c>
      <c r="C493" s="11" t="s">
        <v>588</v>
      </c>
      <c r="D493" s="10" t="s">
        <v>4</v>
      </c>
      <c r="E493" s="10" t="s">
        <v>589</v>
      </c>
      <c r="F493" s="10" t="s">
        <v>590</v>
      </c>
      <c r="G493" s="10">
        <f>-2 / 35</f>
        <v>-5.7142857142857141E-2</v>
      </c>
      <c r="H493" s="10">
        <v>3</v>
      </c>
      <c r="I493" s="10"/>
      <c r="J493" s="10" t="s">
        <v>7</v>
      </c>
    </row>
    <row r="494" spans="1:10" x14ac:dyDescent="0.25">
      <c r="A494" s="10"/>
      <c r="B494" s="10"/>
      <c r="C494" s="11"/>
      <c r="D494" s="10"/>
      <c r="E494" s="10"/>
      <c r="F494" s="10"/>
      <c r="G494" s="10"/>
      <c r="H494" s="10"/>
      <c r="I494" s="10"/>
      <c r="J494" s="10"/>
    </row>
    <row r="495" spans="1:10" ht="195" customHeight="1" x14ac:dyDescent="0.25">
      <c r="A495" s="10" t="s">
        <v>1</v>
      </c>
      <c r="B495" s="10" t="s">
        <v>2</v>
      </c>
      <c r="C495" s="11" t="s">
        <v>591</v>
      </c>
      <c r="D495" s="10" t="s">
        <v>4</v>
      </c>
      <c r="E495" s="10" t="s">
        <v>592</v>
      </c>
      <c r="F495" s="10" t="s">
        <v>590</v>
      </c>
      <c r="G495" s="10" t="s">
        <v>369</v>
      </c>
      <c r="H495" s="10">
        <v>3</v>
      </c>
      <c r="I495" s="10"/>
      <c r="J495" s="10" t="s">
        <v>7</v>
      </c>
    </row>
    <row r="496" spans="1:10" x14ac:dyDescent="0.25">
      <c r="A496" s="10"/>
      <c r="B496" s="10"/>
      <c r="C496" s="11"/>
      <c r="D496" s="10"/>
      <c r="E496" s="10"/>
      <c r="F496" s="10"/>
      <c r="G496" s="10"/>
      <c r="H496" s="10"/>
      <c r="I496" s="10"/>
      <c r="J496" s="10"/>
    </row>
    <row r="497" spans="1:10" ht="195" customHeight="1" x14ac:dyDescent="0.25">
      <c r="A497" s="10" t="s">
        <v>1</v>
      </c>
      <c r="B497" s="10" t="s">
        <v>22</v>
      </c>
      <c r="C497" s="11" t="s">
        <v>593</v>
      </c>
      <c r="D497" s="10" t="s">
        <v>4</v>
      </c>
      <c r="E497" s="10" t="s">
        <v>594</v>
      </c>
      <c r="F497" s="10" t="s">
        <v>587</v>
      </c>
      <c r="G497" s="10" t="s">
        <v>260</v>
      </c>
      <c r="H497" s="10">
        <v>3</v>
      </c>
      <c r="I497" s="10"/>
      <c r="J497" s="10" t="s">
        <v>7</v>
      </c>
    </row>
    <row r="498" spans="1:10" x14ac:dyDescent="0.25">
      <c r="A498" s="10"/>
      <c r="B498" s="10"/>
      <c r="C498" s="11"/>
      <c r="D498" s="10"/>
      <c r="E498" s="10"/>
      <c r="F498" s="10"/>
      <c r="G498" s="10"/>
      <c r="H498" s="10"/>
      <c r="I498" s="10"/>
      <c r="J498" s="10"/>
    </row>
    <row r="499" spans="1:10" ht="195" customHeight="1" x14ac:dyDescent="0.25">
      <c r="A499" s="10" t="s">
        <v>1</v>
      </c>
      <c r="B499" s="10" t="s">
        <v>22</v>
      </c>
      <c r="C499" s="11" t="s">
        <v>595</v>
      </c>
      <c r="D499" s="10" t="s">
        <v>4</v>
      </c>
      <c r="E499" s="10" t="s">
        <v>596</v>
      </c>
      <c r="F499" s="10" t="s">
        <v>597</v>
      </c>
      <c r="G499" s="10">
        <f>-1 / 35</f>
        <v>-2.8571428571428571E-2</v>
      </c>
      <c r="H499" s="10">
        <v>3</v>
      </c>
      <c r="I499" s="10"/>
      <c r="J499" s="10" t="s">
        <v>7</v>
      </c>
    </row>
    <row r="500" spans="1:10" x14ac:dyDescent="0.25">
      <c r="A500" s="10"/>
      <c r="B500" s="10"/>
      <c r="C500" s="11"/>
      <c r="D500" s="10"/>
      <c r="E500" s="10"/>
      <c r="F500" s="10"/>
      <c r="G500" s="10"/>
      <c r="H500" s="10"/>
      <c r="I500" s="10"/>
      <c r="J500" s="10"/>
    </row>
    <row r="501" spans="1:10" ht="195" customHeight="1" x14ac:dyDescent="0.25">
      <c r="A501" s="10" t="s">
        <v>1</v>
      </c>
      <c r="B501" s="10" t="s">
        <v>22</v>
      </c>
      <c r="C501" s="11" t="s">
        <v>598</v>
      </c>
      <c r="D501" s="10" t="s">
        <v>4</v>
      </c>
      <c r="E501" s="10" t="s">
        <v>599</v>
      </c>
      <c r="F501" s="10" t="s">
        <v>597</v>
      </c>
      <c r="G501" s="10" t="s">
        <v>242</v>
      </c>
      <c r="H501" s="10">
        <v>3</v>
      </c>
      <c r="I501" s="10"/>
      <c r="J501" s="10" t="s">
        <v>7</v>
      </c>
    </row>
    <row r="502" spans="1:10" x14ac:dyDescent="0.25">
      <c r="A502" s="10"/>
      <c r="B502" s="10"/>
      <c r="C502" s="11"/>
      <c r="D502" s="10"/>
      <c r="E502" s="10"/>
      <c r="F502" s="10"/>
      <c r="G502" s="10"/>
      <c r="H502" s="10"/>
      <c r="I502" s="10"/>
      <c r="J502" s="10"/>
    </row>
    <row r="503" spans="1:10" ht="210" customHeight="1" x14ac:dyDescent="0.25">
      <c r="A503" s="10" t="s">
        <v>1</v>
      </c>
      <c r="B503" s="10" t="s">
        <v>2</v>
      </c>
      <c r="C503" s="11" t="s">
        <v>600</v>
      </c>
      <c r="D503" s="10" t="s">
        <v>4</v>
      </c>
      <c r="E503" s="10" t="s">
        <v>601</v>
      </c>
      <c r="F503" s="10" t="s">
        <v>597</v>
      </c>
      <c r="G503" s="12">
        <v>12816</v>
      </c>
      <c r="H503" s="10">
        <v>3</v>
      </c>
      <c r="I503" s="10"/>
      <c r="J503" s="10" t="s">
        <v>7</v>
      </c>
    </row>
    <row r="504" spans="1:10" x14ac:dyDescent="0.25">
      <c r="A504" s="10"/>
      <c r="B504" s="10"/>
      <c r="C504" s="11"/>
      <c r="D504" s="10"/>
      <c r="E504" s="10"/>
      <c r="F504" s="10"/>
      <c r="G504" s="12"/>
      <c r="H504" s="10"/>
      <c r="I504" s="10"/>
      <c r="J504" s="10"/>
    </row>
    <row r="505" spans="1:10" ht="210" customHeight="1" x14ac:dyDescent="0.25">
      <c r="A505" s="10" t="s">
        <v>1</v>
      </c>
      <c r="B505" s="10" t="s">
        <v>22</v>
      </c>
      <c r="C505" s="11" t="s">
        <v>602</v>
      </c>
      <c r="D505" s="10" t="s">
        <v>4</v>
      </c>
      <c r="E505" s="10" t="s">
        <v>603</v>
      </c>
      <c r="F505" s="10" t="s">
        <v>604</v>
      </c>
      <c r="G505" s="10" t="s">
        <v>605</v>
      </c>
      <c r="H505" s="10">
        <v>3</v>
      </c>
      <c r="I505" s="10"/>
      <c r="J505" s="10" t="s">
        <v>7</v>
      </c>
    </row>
    <row r="506" spans="1:10" x14ac:dyDescent="0.25">
      <c r="A506" s="10"/>
      <c r="B506" s="10"/>
      <c r="C506" s="11"/>
      <c r="D506" s="10"/>
      <c r="E506" s="10"/>
      <c r="F506" s="10"/>
      <c r="G506" s="10"/>
      <c r="H506" s="10"/>
      <c r="I506" s="10"/>
      <c r="J506" s="10"/>
    </row>
    <row r="507" spans="1:10" ht="210" customHeight="1" x14ac:dyDescent="0.25">
      <c r="A507" s="10" t="s">
        <v>1</v>
      </c>
      <c r="B507" s="10" t="s">
        <v>2</v>
      </c>
      <c r="C507" s="11" t="s">
        <v>606</v>
      </c>
      <c r="D507" s="10" t="s">
        <v>4</v>
      </c>
      <c r="E507" s="10" t="s">
        <v>603</v>
      </c>
      <c r="F507" s="10" t="s">
        <v>604</v>
      </c>
      <c r="G507" s="9">
        <v>42081</v>
      </c>
      <c r="H507" s="10">
        <v>3</v>
      </c>
      <c r="I507" s="10"/>
      <c r="J507" s="10" t="s">
        <v>7</v>
      </c>
    </row>
    <row r="508" spans="1:10" x14ac:dyDescent="0.25">
      <c r="A508" s="10"/>
      <c r="B508" s="10"/>
      <c r="C508" s="11"/>
      <c r="D508" s="10"/>
      <c r="E508" s="10"/>
      <c r="F508" s="10"/>
      <c r="G508" s="9"/>
      <c r="H508" s="10"/>
      <c r="I508" s="10"/>
      <c r="J508" s="10"/>
    </row>
    <row r="509" spans="1:10" ht="210" customHeight="1" x14ac:dyDescent="0.25">
      <c r="A509" s="10" t="s">
        <v>1</v>
      </c>
      <c r="B509" s="10" t="s">
        <v>2</v>
      </c>
      <c r="C509" s="11" t="s">
        <v>607</v>
      </c>
      <c r="D509" s="10" t="s">
        <v>4</v>
      </c>
      <c r="E509" s="10" t="s">
        <v>603</v>
      </c>
      <c r="F509" s="10" t="s">
        <v>604</v>
      </c>
      <c r="G509" s="9">
        <v>42142</v>
      </c>
      <c r="H509" s="10">
        <v>3</v>
      </c>
      <c r="I509" s="10"/>
      <c r="J509" s="10" t="s">
        <v>7</v>
      </c>
    </row>
    <row r="510" spans="1:10" x14ac:dyDescent="0.25">
      <c r="A510" s="10"/>
      <c r="B510" s="10"/>
      <c r="C510" s="11"/>
      <c r="D510" s="10"/>
      <c r="E510" s="10"/>
      <c r="F510" s="10"/>
      <c r="G510" s="9"/>
      <c r="H510" s="10"/>
      <c r="I510" s="10"/>
      <c r="J510" s="10"/>
    </row>
    <row r="511" spans="1:10" ht="195" customHeight="1" x14ac:dyDescent="0.25">
      <c r="A511" s="10" t="s">
        <v>1</v>
      </c>
      <c r="B511" s="10" t="s">
        <v>22</v>
      </c>
      <c r="C511" s="11" t="s">
        <v>608</v>
      </c>
      <c r="D511" s="10" t="s">
        <v>4</v>
      </c>
      <c r="E511" s="10" t="s">
        <v>609</v>
      </c>
      <c r="F511" s="10" t="s">
        <v>597</v>
      </c>
      <c r="G511" s="10">
        <f>-1 / 35</f>
        <v>-2.8571428571428571E-2</v>
      </c>
      <c r="H511" s="10">
        <v>3</v>
      </c>
      <c r="I511" s="10"/>
      <c r="J511" s="10" t="s">
        <v>7</v>
      </c>
    </row>
    <row r="512" spans="1:10" x14ac:dyDescent="0.25">
      <c r="A512" s="10"/>
      <c r="B512" s="10"/>
      <c r="C512" s="11"/>
      <c r="D512" s="10"/>
      <c r="E512" s="10"/>
      <c r="F512" s="10"/>
      <c r="G512" s="10"/>
      <c r="H512" s="10"/>
      <c r="I512" s="10"/>
      <c r="J512" s="10"/>
    </row>
    <row r="513" spans="1:10" x14ac:dyDescent="0.25">
      <c r="A513" s="4"/>
      <c r="B513" s="4"/>
      <c r="C513" s="5"/>
      <c r="D513" s="4"/>
      <c r="E513" s="4"/>
      <c r="F513" s="4"/>
      <c r="G513" s="4"/>
      <c r="H513" s="4"/>
    </row>
    <row r="516" spans="1:10" ht="195" customHeight="1" x14ac:dyDescent="0.25">
      <c r="A516" s="10" t="s">
        <v>1</v>
      </c>
      <c r="B516" s="10" t="s">
        <v>2</v>
      </c>
      <c r="C516" s="11" t="s">
        <v>611</v>
      </c>
      <c r="D516" s="10" t="s">
        <v>4</v>
      </c>
      <c r="E516" s="10" t="s">
        <v>612</v>
      </c>
      <c r="F516" s="10" t="s">
        <v>613</v>
      </c>
      <c r="G516" s="9">
        <v>42020</v>
      </c>
      <c r="H516" s="10">
        <v>3</v>
      </c>
      <c r="I516" s="10"/>
      <c r="J516" s="10" t="s">
        <v>7</v>
      </c>
    </row>
    <row r="517" spans="1:10" x14ac:dyDescent="0.25">
      <c r="A517" s="10"/>
      <c r="B517" s="10"/>
      <c r="C517" s="11"/>
      <c r="D517" s="10"/>
      <c r="E517" s="10"/>
      <c r="F517" s="10"/>
      <c r="G517" s="9"/>
      <c r="H517" s="10"/>
      <c r="I517" s="10"/>
      <c r="J517" s="10"/>
    </row>
    <row r="518" spans="1:10" ht="195" customHeight="1" x14ac:dyDescent="0.25">
      <c r="A518" s="10" t="s">
        <v>1</v>
      </c>
      <c r="B518" s="10" t="s">
        <v>22</v>
      </c>
      <c r="C518" s="11" t="s">
        <v>614</v>
      </c>
      <c r="D518" s="10" t="s">
        <v>4</v>
      </c>
      <c r="E518" s="10" t="s">
        <v>615</v>
      </c>
      <c r="F518" s="10" t="s">
        <v>616</v>
      </c>
      <c r="G518" s="10" t="s">
        <v>617</v>
      </c>
      <c r="H518" s="10">
        <v>3</v>
      </c>
      <c r="I518" s="10"/>
      <c r="J518" s="10" t="s">
        <v>7</v>
      </c>
    </row>
    <row r="519" spans="1:10" x14ac:dyDescent="0.25">
      <c r="A519" s="10"/>
      <c r="B519" s="10"/>
      <c r="C519" s="11"/>
      <c r="D519" s="10"/>
      <c r="E519" s="10"/>
      <c r="F519" s="10"/>
      <c r="G519" s="10"/>
      <c r="H519" s="10"/>
      <c r="I519" s="10"/>
      <c r="J519" s="10"/>
    </row>
    <row r="520" spans="1:10" ht="210" customHeight="1" x14ac:dyDescent="0.25">
      <c r="A520" s="10" t="s">
        <v>1</v>
      </c>
      <c r="B520" s="10" t="s">
        <v>2</v>
      </c>
      <c r="C520" s="11" t="s">
        <v>618</v>
      </c>
      <c r="D520" s="10" t="s">
        <v>4</v>
      </c>
      <c r="E520" s="10" t="s">
        <v>619</v>
      </c>
      <c r="F520" s="10" t="s">
        <v>558</v>
      </c>
      <c r="G520" s="9">
        <v>42020</v>
      </c>
      <c r="H520" s="10">
        <v>3</v>
      </c>
      <c r="I520" s="10"/>
      <c r="J520" s="10" t="s">
        <v>7</v>
      </c>
    </row>
    <row r="521" spans="1:10" x14ac:dyDescent="0.25">
      <c r="A521" s="10"/>
      <c r="B521" s="10"/>
      <c r="C521" s="11"/>
      <c r="D521" s="10"/>
      <c r="E521" s="10"/>
      <c r="F521" s="10"/>
      <c r="G521" s="9"/>
      <c r="H521" s="10"/>
      <c r="I521" s="10"/>
      <c r="J521" s="10"/>
    </row>
    <row r="522" spans="1:10" ht="210" customHeight="1" x14ac:dyDescent="0.25">
      <c r="A522" s="10" t="s">
        <v>1</v>
      </c>
      <c r="B522" s="10" t="s">
        <v>2</v>
      </c>
      <c r="C522" s="11" t="s">
        <v>620</v>
      </c>
      <c r="D522" s="10" t="s">
        <v>4</v>
      </c>
      <c r="E522" s="10" t="s">
        <v>621</v>
      </c>
      <c r="F522" s="10" t="s">
        <v>558</v>
      </c>
      <c r="G522" s="9">
        <v>42051</v>
      </c>
      <c r="H522" s="10">
        <v>3</v>
      </c>
      <c r="I522" s="10"/>
      <c r="J522" s="10" t="s">
        <v>7</v>
      </c>
    </row>
    <row r="523" spans="1:10" x14ac:dyDescent="0.25">
      <c r="A523" s="10"/>
      <c r="B523" s="10"/>
      <c r="C523" s="11"/>
      <c r="D523" s="10"/>
      <c r="E523" s="10"/>
      <c r="F523" s="10"/>
      <c r="G523" s="9"/>
      <c r="H523" s="10"/>
      <c r="I523" s="10"/>
      <c r="J523" s="10"/>
    </row>
    <row r="524" spans="1:10" ht="195" customHeight="1" x14ac:dyDescent="0.25">
      <c r="A524" s="10" t="s">
        <v>1</v>
      </c>
      <c r="B524" s="10" t="s">
        <v>2</v>
      </c>
      <c r="C524" s="11" t="s">
        <v>622</v>
      </c>
      <c r="D524" s="10" t="s">
        <v>4</v>
      </c>
      <c r="E524" s="10" t="s">
        <v>623</v>
      </c>
      <c r="F524" s="10" t="s">
        <v>624</v>
      </c>
      <c r="G524" s="9">
        <v>42110</v>
      </c>
      <c r="H524" s="10">
        <v>3</v>
      </c>
      <c r="I524" s="10"/>
      <c r="J524" s="10" t="s">
        <v>7</v>
      </c>
    </row>
    <row r="525" spans="1:10" x14ac:dyDescent="0.25">
      <c r="A525" s="10"/>
      <c r="B525" s="10"/>
      <c r="C525" s="11"/>
      <c r="D525" s="10"/>
      <c r="E525" s="10"/>
      <c r="F525" s="10"/>
      <c r="G525" s="9"/>
      <c r="H525" s="10"/>
      <c r="I525" s="10"/>
      <c r="J525" s="10"/>
    </row>
    <row r="526" spans="1:10" x14ac:dyDescent="0.25">
      <c r="A526" s="4"/>
      <c r="B526" s="4"/>
      <c r="C526" s="5"/>
      <c r="D526" s="4"/>
      <c r="E526" s="4"/>
      <c r="F526" s="4"/>
      <c r="G526" s="7"/>
      <c r="H526" s="4"/>
      <c r="I526" s="4"/>
      <c r="J526" s="4"/>
    </row>
    <row r="527" spans="1:10" ht="210" customHeight="1" x14ac:dyDescent="0.25">
      <c r="A527" s="10" t="s">
        <v>1</v>
      </c>
      <c r="B527" s="10" t="s">
        <v>2</v>
      </c>
      <c r="C527" s="11" t="s">
        <v>625</v>
      </c>
      <c r="D527" s="10" t="s">
        <v>4</v>
      </c>
      <c r="E527" s="10" t="s">
        <v>626</v>
      </c>
      <c r="F527" s="10" t="s">
        <v>627</v>
      </c>
      <c r="G527" s="9">
        <v>42324</v>
      </c>
      <c r="H527" s="10">
        <v>3</v>
      </c>
      <c r="I527" s="10"/>
      <c r="J527" s="10" t="s">
        <v>7</v>
      </c>
    </row>
    <row r="528" spans="1:10" x14ac:dyDescent="0.25">
      <c r="A528" s="10"/>
      <c r="B528" s="10"/>
      <c r="C528" s="11"/>
      <c r="D528" s="10"/>
      <c r="E528" s="10"/>
      <c r="F528" s="10"/>
      <c r="G528" s="9"/>
      <c r="H528" s="10"/>
      <c r="I528" s="10"/>
      <c r="J528" s="10"/>
    </row>
    <row r="529" spans="1:10" x14ac:dyDescent="0.25">
      <c r="A529" s="4"/>
      <c r="B529" s="4"/>
      <c r="C529" s="5"/>
      <c r="D529" s="4"/>
      <c r="E529" s="4"/>
      <c r="F529" s="4"/>
      <c r="G529" s="4"/>
      <c r="H529" s="4"/>
      <c r="I529" s="4"/>
      <c r="J529" s="4"/>
    </row>
    <row r="530" spans="1:10" ht="210" customHeight="1" x14ac:dyDescent="0.25">
      <c r="A530" s="10" t="s">
        <v>1</v>
      </c>
      <c r="B530" s="10" t="s">
        <v>22</v>
      </c>
      <c r="C530" s="11" t="s">
        <v>628</v>
      </c>
      <c r="D530" s="10" t="s">
        <v>4</v>
      </c>
      <c r="E530" s="10" t="s">
        <v>629</v>
      </c>
      <c r="F530" s="10" t="s">
        <v>548</v>
      </c>
      <c r="G530" s="10">
        <f>-2 / 20</f>
        <v>-0.1</v>
      </c>
      <c r="H530" s="10">
        <v>3</v>
      </c>
      <c r="I530" s="10"/>
      <c r="J530" s="10" t="s">
        <v>7</v>
      </c>
    </row>
    <row r="531" spans="1:10" x14ac:dyDescent="0.25">
      <c r="A531" s="10"/>
      <c r="B531" s="10"/>
      <c r="C531" s="11"/>
      <c r="D531" s="10"/>
      <c r="E531" s="10"/>
      <c r="F531" s="10"/>
      <c r="G531" s="10"/>
      <c r="H531" s="10"/>
      <c r="I531" s="10"/>
      <c r="J531" s="10"/>
    </row>
    <row r="532" spans="1:10" ht="195" customHeight="1" x14ac:dyDescent="0.25">
      <c r="A532" s="10" t="s">
        <v>1</v>
      </c>
      <c r="B532" s="10" t="s">
        <v>22</v>
      </c>
      <c r="C532" s="11" t="s">
        <v>630</v>
      </c>
      <c r="D532" s="10" t="s">
        <v>4</v>
      </c>
      <c r="E532" s="10" t="s">
        <v>631</v>
      </c>
      <c r="F532" s="10" t="s">
        <v>558</v>
      </c>
      <c r="G532" s="10" t="s">
        <v>242</v>
      </c>
      <c r="H532" s="10">
        <v>3</v>
      </c>
      <c r="I532" s="10"/>
      <c r="J532" s="10" t="s">
        <v>7</v>
      </c>
    </row>
    <row r="533" spans="1:10" x14ac:dyDescent="0.25">
      <c r="A533" s="10"/>
      <c r="B533" s="10"/>
      <c r="C533" s="11"/>
      <c r="D533" s="10"/>
      <c r="E533" s="10"/>
      <c r="F533" s="10"/>
      <c r="G533" s="10"/>
      <c r="H533" s="10"/>
      <c r="I533" s="10"/>
      <c r="J533" s="10"/>
    </row>
    <row r="534" spans="1:10" ht="195" customHeight="1" x14ac:dyDescent="0.25">
      <c r="A534" s="10" t="s">
        <v>1</v>
      </c>
      <c r="B534" s="10" t="s">
        <v>2</v>
      </c>
      <c r="C534" s="11" t="s">
        <v>638</v>
      </c>
      <c r="D534" s="10" t="s">
        <v>4</v>
      </c>
      <c r="E534" s="10" t="s">
        <v>639</v>
      </c>
      <c r="F534" s="10" t="s">
        <v>640</v>
      </c>
      <c r="G534" s="9">
        <v>42297</v>
      </c>
      <c r="H534" s="10">
        <v>3</v>
      </c>
      <c r="I534" s="10"/>
      <c r="J534" s="10" t="s">
        <v>7</v>
      </c>
    </row>
    <row r="535" spans="1:10" x14ac:dyDescent="0.25">
      <c r="A535" s="10"/>
      <c r="B535" s="10"/>
      <c r="C535" s="11"/>
      <c r="D535" s="10"/>
      <c r="E535" s="10"/>
      <c r="F535" s="10"/>
      <c r="G535" s="9"/>
      <c r="H535" s="10"/>
      <c r="I535" s="10"/>
      <c r="J535" s="10"/>
    </row>
    <row r="536" spans="1:10" ht="210" customHeight="1" x14ac:dyDescent="0.25">
      <c r="A536" s="10" t="s">
        <v>1</v>
      </c>
      <c r="B536" s="10" t="s">
        <v>2</v>
      </c>
      <c r="C536" s="11" t="s">
        <v>641</v>
      </c>
      <c r="D536" s="10" t="s">
        <v>4</v>
      </c>
      <c r="E536" s="10" t="s">
        <v>642</v>
      </c>
      <c r="F536" s="10" t="s">
        <v>640</v>
      </c>
      <c r="G536" s="10" t="s">
        <v>643</v>
      </c>
      <c r="H536" s="10">
        <v>3</v>
      </c>
      <c r="I536" s="10"/>
      <c r="J536" s="10" t="s">
        <v>7</v>
      </c>
    </row>
    <row r="537" spans="1:10" x14ac:dyDescent="0.25">
      <c r="A537" s="10"/>
      <c r="B537" s="10"/>
      <c r="C537" s="11"/>
      <c r="D537" s="10"/>
      <c r="E537" s="10"/>
      <c r="F537" s="10"/>
      <c r="G537" s="10"/>
      <c r="H537" s="10"/>
      <c r="I537" s="10"/>
      <c r="J537" s="10"/>
    </row>
    <row r="538" spans="1:10" ht="225" customHeight="1" x14ac:dyDescent="0.25">
      <c r="A538" s="10" t="s">
        <v>1</v>
      </c>
      <c r="B538" s="10" t="s">
        <v>2</v>
      </c>
      <c r="C538" s="11" t="s">
        <v>644</v>
      </c>
      <c r="D538" s="10" t="s">
        <v>4</v>
      </c>
      <c r="E538" s="10" t="s">
        <v>103</v>
      </c>
      <c r="F538" s="10" t="s">
        <v>632</v>
      </c>
      <c r="G538" s="9">
        <v>42241</v>
      </c>
      <c r="H538" s="10">
        <v>1</v>
      </c>
      <c r="I538" s="10"/>
      <c r="J538" s="10" t="s">
        <v>7</v>
      </c>
    </row>
    <row r="539" spans="1:10" x14ac:dyDescent="0.25">
      <c r="A539" s="10"/>
      <c r="B539" s="10"/>
      <c r="C539" s="11"/>
      <c r="D539" s="10"/>
      <c r="E539" s="10"/>
      <c r="F539" s="10"/>
      <c r="G539" s="9"/>
      <c r="H539" s="10"/>
      <c r="I539" s="10"/>
      <c r="J539" s="10"/>
    </row>
    <row r="540" spans="1:10" ht="210" customHeight="1" x14ac:dyDescent="0.25">
      <c r="A540" s="10" t="s">
        <v>1</v>
      </c>
      <c r="B540" s="10" t="s">
        <v>2</v>
      </c>
      <c r="C540" s="11" t="s">
        <v>645</v>
      </c>
      <c r="D540" s="10" t="s">
        <v>4</v>
      </c>
      <c r="E540" s="10" t="s">
        <v>646</v>
      </c>
      <c r="F540" s="10" t="s">
        <v>647</v>
      </c>
      <c r="G540" s="10" t="s">
        <v>648</v>
      </c>
      <c r="H540" s="10">
        <v>3</v>
      </c>
    </row>
    <row r="541" spans="1:10" x14ac:dyDescent="0.25">
      <c r="A541" s="10"/>
      <c r="B541" s="10"/>
      <c r="C541" s="11"/>
      <c r="D541" s="10"/>
      <c r="E541" s="10"/>
      <c r="F541" s="10"/>
      <c r="G541" s="10"/>
      <c r="H541" s="10"/>
    </row>
    <row r="544" spans="1:10" ht="210" customHeight="1" x14ac:dyDescent="0.25">
      <c r="A544" s="10" t="s">
        <v>1</v>
      </c>
      <c r="B544" s="10" t="s">
        <v>2</v>
      </c>
      <c r="C544" s="11" t="s">
        <v>649</v>
      </c>
      <c r="D544" s="10" t="s">
        <v>4</v>
      </c>
      <c r="E544" s="10" t="s">
        <v>650</v>
      </c>
      <c r="F544" s="10" t="s">
        <v>651</v>
      </c>
      <c r="G544" s="9">
        <v>42297</v>
      </c>
      <c r="H544" s="10">
        <v>3</v>
      </c>
      <c r="I544" s="10"/>
      <c r="J544" s="10" t="s">
        <v>7</v>
      </c>
    </row>
    <row r="545" spans="1:10" x14ac:dyDescent="0.25">
      <c r="A545" s="10"/>
      <c r="B545" s="10"/>
      <c r="C545" s="11"/>
      <c r="D545" s="10"/>
      <c r="E545" s="10"/>
      <c r="F545" s="10"/>
      <c r="G545" s="9"/>
      <c r="H545" s="10"/>
      <c r="I545" s="10"/>
      <c r="J545" s="10"/>
    </row>
    <row r="546" spans="1:10" ht="210" customHeight="1" x14ac:dyDescent="0.25">
      <c r="A546" s="10" t="s">
        <v>1</v>
      </c>
      <c r="B546" s="10" t="s">
        <v>2</v>
      </c>
      <c r="C546" s="11" t="s">
        <v>652</v>
      </c>
      <c r="D546" s="10" t="s">
        <v>4</v>
      </c>
      <c r="E546" s="10" t="s">
        <v>653</v>
      </c>
      <c r="F546" s="10" t="s">
        <v>579</v>
      </c>
      <c r="G546" s="9">
        <v>42210</v>
      </c>
      <c r="H546" s="10">
        <v>3</v>
      </c>
      <c r="I546" s="10"/>
      <c r="J546" s="10" t="s">
        <v>7</v>
      </c>
    </row>
    <row r="547" spans="1:10" x14ac:dyDescent="0.25">
      <c r="A547" s="10"/>
      <c r="B547" s="10"/>
      <c r="C547" s="11"/>
      <c r="D547" s="10"/>
      <c r="E547" s="10"/>
      <c r="F547" s="10"/>
      <c r="G547" s="9"/>
      <c r="H547" s="10"/>
      <c r="I547" s="10"/>
      <c r="J547" s="10"/>
    </row>
    <row r="548" spans="1:10" ht="195" customHeight="1" x14ac:dyDescent="0.25">
      <c r="A548" s="10" t="s">
        <v>1</v>
      </c>
      <c r="B548" s="10" t="s">
        <v>2</v>
      </c>
      <c r="C548" s="11" t="s">
        <v>654</v>
      </c>
      <c r="D548" s="10" t="s">
        <v>4</v>
      </c>
      <c r="E548" s="10" t="s">
        <v>655</v>
      </c>
      <c r="F548" s="10" t="s">
        <v>225</v>
      </c>
      <c r="G548" s="9">
        <v>42029</v>
      </c>
      <c r="H548" s="10">
        <v>3</v>
      </c>
      <c r="I548" s="10"/>
      <c r="J548" s="10" t="s">
        <v>7</v>
      </c>
    </row>
    <row r="549" spans="1:10" x14ac:dyDescent="0.25">
      <c r="A549" s="10"/>
      <c r="B549" s="10"/>
      <c r="C549" s="11"/>
      <c r="D549" s="10"/>
      <c r="E549" s="10"/>
      <c r="F549" s="10"/>
      <c r="G549" s="9"/>
      <c r="H549" s="10"/>
      <c r="I549" s="10"/>
      <c r="J549" s="10"/>
    </row>
    <row r="550" spans="1:10" ht="210" customHeight="1" x14ac:dyDescent="0.25">
      <c r="A550" s="10" t="s">
        <v>1</v>
      </c>
      <c r="B550" s="10" t="s">
        <v>2</v>
      </c>
      <c r="C550" s="11" t="s">
        <v>656</v>
      </c>
      <c r="D550" s="10" t="s">
        <v>4</v>
      </c>
      <c r="E550" s="10" t="s">
        <v>657</v>
      </c>
      <c r="F550" s="10" t="s">
        <v>225</v>
      </c>
      <c r="G550" s="9">
        <v>42055</v>
      </c>
      <c r="H550" s="10">
        <v>3</v>
      </c>
      <c r="I550" s="10"/>
      <c r="J550" s="10" t="s">
        <v>7</v>
      </c>
    </row>
    <row r="551" spans="1:10" x14ac:dyDescent="0.25">
      <c r="A551" s="10"/>
      <c r="B551" s="10"/>
      <c r="C551" s="11"/>
      <c r="D551" s="10"/>
      <c r="E551" s="10"/>
      <c r="F551" s="10"/>
      <c r="G551" s="9"/>
      <c r="H551" s="10"/>
      <c r="I551" s="10"/>
      <c r="J551" s="10"/>
    </row>
    <row r="552" spans="1:10" ht="270" customHeight="1" x14ac:dyDescent="0.25">
      <c r="A552" s="10" t="s">
        <v>1</v>
      </c>
      <c r="B552" s="10" t="s">
        <v>2</v>
      </c>
      <c r="C552" s="11" t="s">
        <v>658</v>
      </c>
      <c r="D552" s="10" t="s">
        <v>4</v>
      </c>
      <c r="E552" s="10" t="s">
        <v>659</v>
      </c>
      <c r="F552" s="10" t="s">
        <v>660</v>
      </c>
      <c r="G552" s="9">
        <v>42078</v>
      </c>
      <c r="H552" s="10">
        <v>6</v>
      </c>
      <c r="I552" s="10"/>
      <c r="J552" s="10" t="s">
        <v>7</v>
      </c>
    </row>
    <row r="553" spans="1:10" x14ac:dyDescent="0.25">
      <c r="A553" s="10"/>
      <c r="B553" s="10"/>
      <c r="C553" s="11"/>
      <c r="D553" s="10"/>
      <c r="E553" s="10"/>
      <c r="F553" s="10"/>
      <c r="G553" s="9"/>
      <c r="H553" s="10"/>
      <c r="I553" s="10"/>
      <c r="J553" s="10"/>
    </row>
    <row r="554" spans="1:10" ht="270" customHeight="1" x14ac:dyDescent="0.25">
      <c r="A554" s="10" t="s">
        <v>1</v>
      </c>
      <c r="B554" s="10" t="s">
        <v>2</v>
      </c>
      <c r="C554" s="11" t="s">
        <v>661</v>
      </c>
      <c r="D554" s="10" t="s">
        <v>4</v>
      </c>
      <c r="E554" s="10" t="s">
        <v>659</v>
      </c>
      <c r="F554" s="10" t="s">
        <v>25</v>
      </c>
      <c r="G554" s="9">
        <v>42299</v>
      </c>
      <c r="H554" s="10">
        <v>6</v>
      </c>
      <c r="I554" s="10"/>
      <c r="J554" s="10" t="s">
        <v>51</v>
      </c>
    </row>
    <row r="555" spans="1:10" x14ac:dyDescent="0.25">
      <c r="A555" s="10"/>
      <c r="B555" s="10"/>
      <c r="C555" s="11"/>
      <c r="D555" s="10"/>
      <c r="E555" s="10"/>
      <c r="F555" s="10"/>
      <c r="G555" s="9"/>
      <c r="H555" s="10"/>
      <c r="I555" s="10"/>
      <c r="J555" s="10"/>
    </row>
    <row r="558" spans="1:10" ht="270" customHeight="1" x14ac:dyDescent="0.25">
      <c r="A558" s="10" t="s">
        <v>1</v>
      </c>
      <c r="B558" s="10" t="s">
        <v>2</v>
      </c>
      <c r="C558" s="11" t="s">
        <v>662</v>
      </c>
      <c r="D558" s="10" t="s">
        <v>4</v>
      </c>
      <c r="E558" s="10" t="s">
        <v>659</v>
      </c>
      <c r="F558" s="10" t="s">
        <v>663</v>
      </c>
      <c r="G558" s="9">
        <v>42109</v>
      </c>
      <c r="H558" s="10">
        <v>6</v>
      </c>
      <c r="I558" s="10"/>
      <c r="J558" s="10" t="s">
        <v>664</v>
      </c>
    </row>
    <row r="559" spans="1:10" x14ac:dyDescent="0.25">
      <c r="A559" s="10"/>
      <c r="B559" s="10"/>
      <c r="C559" s="11"/>
      <c r="D559" s="10"/>
      <c r="E559" s="10"/>
      <c r="F559" s="10"/>
      <c r="G559" s="9"/>
      <c r="H559" s="10"/>
      <c r="I559" s="10"/>
      <c r="J559" s="10"/>
    </row>
    <row r="562" spans="1:10" ht="270" customHeight="1" x14ac:dyDescent="0.25">
      <c r="A562" s="10" t="s">
        <v>1</v>
      </c>
      <c r="B562" s="10" t="s">
        <v>22</v>
      </c>
      <c r="C562" s="11" t="s">
        <v>665</v>
      </c>
      <c r="D562" s="10" t="s">
        <v>4</v>
      </c>
      <c r="E562" s="10" t="s">
        <v>333</v>
      </c>
      <c r="F562" s="10" t="s">
        <v>666</v>
      </c>
      <c r="G562" s="10" t="s">
        <v>174</v>
      </c>
      <c r="H562" s="10">
        <v>6</v>
      </c>
      <c r="I562" s="10"/>
      <c r="J562" s="10" t="s">
        <v>7</v>
      </c>
    </row>
    <row r="563" spans="1:10" x14ac:dyDescent="0.25">
      <c r="A563" s="10"/>
      <c r="B563" s="10"/>
      <c r="C563" s="11"/>
      <c r="D563" s="10"/>
      <c r="E563" s="10"/>
      <c r="F563" s="10"/>
      <c r="G563" s="10"/>
      <c r="H563" s="10"/>
      <c r="I563" s="10"/>
      <c r="J563" s="10"/>
    </row>
    <row r="564" spans="1:10" ht="270" customHeight="1" x14ac:dyDescent="0.25">
      <c r="A564" s="10" t="s">
        <v>1</v>
      </c>
      <c r="B564" s="10" t="s">
        <v>2</v>
      </c>
      <c r="C564" s="11" t="s">
        <v>667</v>
      </c>
      <c r="D564" s="10" t="s">
        <v>4</v>
      </c>
      <c r="E564" s="10" t="s">
        <v>659</v>
      </c>
      <c r="F564" s="10" t="s">
        <v>668</v>
      </c>
      <c r="G564" s="9">
        <v>42170</v>
      </c>
      <c r="H564" s="10">
        <v>6</v>
      </c>
      <c r="I564" s="10"/>
      <c r="J564" s="10" t="s">
        <v>7</v>
      </c>
    </row>
    <row r="565" spans="1:10" x14ac:dyDescent="0.25">
      <c r="A565" s="10"/>
      <c r="B565" s="10"/>
      <c r="C565" s="11"/>
      <c r="D565" s="10"/>
      <c r="E565" s="10"/>
      <c r="F565" s="10"/>
      <c r="G565" s="9"/>
      <c r="H565" s="10"/>
      <c r="I565" s="10"/>
      <c r="J565" s="10"/>
    </row>
    <row r="566" spans="1:10" ht="270" customHeight="1" x14ac:dyDescent="0.25">
      <c r="A566" s="10" t="s">
        <v>1</v>
      </c>
      <c r="B566" s="10" t="s">
        <v>22</v>
      </c>
      <c r="C566" s="11" t="s">
        <v>669</v>
      </c>
      <c r="D566" s="10" t="s">
        <v>4</v>
      </c>
      <c r="E566" s="10" t="s">
        <v>333</v>
      </c>
      <c r="F566" s="10" t="s">
        <v>670</v>
      </c>
      <c r="G566" s="10" t="s">
        <v>174</v>
      </c>
      <c r="H566" s="10">
        <v>6</v>
      </c>
      <c r="I566" s="10"/>
      <c r="J566" s="10" t="s">
        <v>671</v>
      </c>
    </row>
    <row r="567" spans="1:10" x14ac:dyDescent="0.25">
      <c r="A567" s="10"/>
      <c r="B567" s="10"/>
      <c r="C567" s="11"/>
      <c r="D567" s="10"/>
      <c r="E567" s="10"/>
      <c r="F567" s="10"/>
      <c r="G567" s="10"/>
      <c r="H567" s="10"/>
      <c r="I567" s="10"/>
      <c r="J567" s="10"/>
    </row>
    <row r="571" spans="1:10" ht="270" customHeight="1" x14ac:dyDescent="0.25">
      <c r="A571" s="10" t="s">
        <v>1</v>
      </c>
      <c r="B571" s="10" t="s">
        <v>2</v>
      </c>
      <c r="C571" s="11" t="s">
        <v>672</v>
      </c>
      <c r="D571" s="10" t="s">
        <v>4</v>
      </c>
      <c r="E571" s="10" t="s">
        <v>659</v>
      </c>
      <c r="F571" s="10" t="s">
        <v>673</v>
      </c>
      <c r="G571" s="9">
        <v>42363</v>
      </c>
      <c r="H571" s="10">
        <v>6</v>
      </c>
      <c r="I571" s="10"/>
      <c r="J571" s="10" t="s">
        <v>7</v>
      </c>
    </row>
    <row r="572" spans="1:10" x14ac:dyDescent="0.25">
      <c r="A572" s="10"/>
      <c r="B572" s="10"/>
      <c r="C572" s="11"/>
      <c r="D572" s="10"/>
      <c r="E572" s="10"/>
      <c r="F572" s="10"/>
      <c r="G572" s="9"/>
      <c r="H572" s="10"/>
      <c r="I572" s="10"/>
      <c r="J572" s="10"/>
    </row>
    <row r="573" spans="1:10" x14ac:dyDescent="0.25">
      <c r="A573" s="4"/>
      <c r="B573" s="4"/>
      <c r="C573" s="5"/>
      <c r="D573" s="4"/>
      <c r="E573" s="4"/>
      <c r="F573" s="4"/>
      <c r="G573" s="7"/>
      <c r="H573" s="4"/>
      <c r="I573" s="4"/>
      <c r="J573" s="4"/>
    </row>
    <row r="576" spans="1:10" ht="270" customHeight="1" x14ac:dyDescent="0.25">
      <c r="A576" s="10" t="s">
        <v>1</v>
      </c>
      <c r="B576" s="10" t="s">
        <v>2</v>
      </c>
      <c r="C576" s="11" t="s">
        <v>674</v>
      </c>
      <c r="D576" s="10" t="s">
        <v>4</v>
      </c>
      <c r="E576" s="10" t="s">
        <v>659</v>
      </c>
      <c r="F576" s="10" t="s">
        <v>675</v>
      </c>
      <c r="G576" s="9">
        <v>42081</v>
      </c>
      <c r="H576" s="10">
        <v>6</v>
      </c>
      <c r="I576" s="10"/>
      <c r="J576" s="10" t="s">
        <v>7</v>
      </c>
    </row>
    <row r="577" spans="1:10" x14ac:dyDescent="0.25">
      <c r="A577" s="10"/>
      <c r="B577" s="10"/>
      <c r="C577" s="11"/>
      <c r="D577" s="10"/>
      <c r="E577" s="10"/>
      <c r="F577" s="10"/>
      <c r="G577" s="9"/>
      <c r="H577" s="10"/>
      <c r="I577" s="10"/>
      <c r="J577" s="10"/>
    </row>
    <row r="578" spans="1:10" ht="195" customHeight="1" x14ac:dyDescent="0.25">
      <c r="A578" s="10" t="s">
        <v>1</v>
      </c>
      <c r="B578" s="10" t="s">
        <v>22</v>
      </c>
      <c r="C578" s="11" t="s">
        <v>676</v>
      </c>
      <c r="D578" s="10" t="s">
        <v>4</v>
      </c>
      <c r="E578" s="10" t="s">
        <v>677</v>
      </c>
      <c r="F578" s="10" t="s">
        <v>678</v>
      </c>
      <c r="G578" s="10">
        <f>-1 / 18</f>
        <v>-5.5555555555555552E-2</v>
      </c>
      <c r="H578" s="10">
        <v>3</v>
      </c>
      <c r="I578" s="10"/>
      <c r="J578" s="10" t="s">
        <v>7</v>
      </c>
    </row>
    <row r="579" spans="1:10" x14ac:dyDescent="0.25">
      <c r="A579" s="10"/>
      <c r="B579" s="10"/>
      <c r="C579" s="11"/>
      <c r="D579" s="10"/>
      <c r="E579" s="10"/>
      <c r="F579" s="10"/>
      <c r="G579" s="10"/>
      <c r="H579" s="10"/>
      <c r="I579" s="10"/>
      <c r="J579" s="10"/>
    </row>
    <row r="580" spans="1:10" ht="195" customHeight="1" x14ac:dyDescent="0.25">
      <c r="A580" s="10" t="s">
        <v>1</v>
      </c>
      <c r="B580" s="10" t="s">
        <v>22</v>
      </c>
      <c r="C580" s="11" t="s">
        <v>679</v>
      </c>
      <c r="D580" s="10" t="s">
        <v>4</v>
      </c>
      <c r="E580" s="10" t="s">
        <v>680</v>
      </c>
      <c r="F580" s="10" t="s">
        <v>678</v>
      </c>
      <c r="G580" s="10" t="s">
        <v>204</v>
      </c>
      <c r="H580" s="10">
        <v>3</v>
      </c>
      <c r="I580" s="10"/>
      <c r="J580" s="10" t="s">
        <v>7</v>
      </c>
    </row>
    <row r="581" spans="1:10" x14ac:dyDescent="0.25">
      <c r="A581" s="10"/>
      <c r="B581" s="10"/>
      <c r="C581" s="11"/>
      <c r="D581" s="10"/>
      <c r="E581" s="10"/>
      <c r="F581" s="10"/>
      <c r="G581" s="10"/>
      <c r="H581" s="10"/>
      <c r="I581" s="10"/>
      <c r="J581" s="10"/>
    </row>
    <row r="582" spans="1:10" ht="195" customHeight="1" x14ac:dyDescent="0.25">
      <c r="A582" s="10" t="s">
        <v>1</v>
      </c>
      <c r="B582" s="10" t="s">
        <v>2</v>
      </c>
      <c r="C582" s="11" t="s">
        <v>681</v>
      </c>
      <c r="D582" s="10" t="s">
        <v>4</v>
      </c>
      <c r="E582" s="10" t="s">
        <v>682</v>
      </c>
      <c r="F582" s="10" t="s">
        <v>683</v>
      </c>
      <c r="G582" s="9">
        <v>42142</v>
      </c>
      <c r="H582" s="10">
        <v>3</v>
      </c>
      <c r="I582" s="10"/>
      <c r="J582" s="10" t="s">
        <v>7</v>
      </c>
    </row>
    <row r="583" spans="1:10" x14ac:dyDescent="0.25">
      <c r="A583" s="10"/>
      <c r="B583" s="10"/>
      <c r="C583" s="11"/>
      <c r="D583" s="10"/>
      <c r="E583" s="10"/>
      <c r="F583" s="10"/>
      <c r="G583" s="9"/>
      <c r="H583" s="10"/>
      <c r="I583" s="10"/>
      <c r="J583" s="10"/>
    </row>
    <row r="584" spans="1:10" ht="195" customHeight="1" x14ac:dyDescent="0.25">
      <c r="A584" s="10" t="s">
        <v>1</v>
      </c>
      <c r="B584" s="10" t="s">
        <v>2</v>
      </c>
      <c r="C584" s="11" t="s">
        <v>684</v>
      </c>
      <c r="D584" s="10" t="s">
        <v>4</v>
      </c>
      <c r="E584" s="10" t="s">
        <v>685</v>
      </c>
      <c r="F584" s="10" t="s">
        <v>683</v>
      </c>
      <c r="G584" s="9">
        <v>42050</v>
      </c>
      <c r="H584" s="10">
        <v>3</v>
      </c>
      <c r="I584" s="10"/>
      <c r="J584" s="10" t="s">
        <v>7</v>
      </c>
    </row>
    <row r="585" spans="1:10" x14ac:dyDescent="0.25">
      <c r="A585" s="10"/>
      <c r="B585" s="10"/>
      <c r="C585" s="11"/>
      <c r="D585" s="10"/>
      <c r="E585" s="10"/>
      <c r="F585" s="10"/>
      <c r="G585" s="9"/>
      <c r="H585" s="10"/>
      <c r="I585" s="10"/>
      <c r="J585" s="10"/>
    </row>
    <row r="586" spans="1:10" ht="195" customHeight="1" x14ac:dyDescent="0.25">
      <c r="A586" s="10" t="s">
        <v>1</v>
      </c>
      <c r="B586" s="10" t="s">
        <v>2</v>
      </c>
      <c r="C586" s="11" t="s">
        <v>686</v>
      </c>
      <c r="D586" s="10" t="s">
        <v>4</v>
      </c>
      <c r="E586" s="10" t="s">
        <v>687</v>
      </c>
      <c r="F586" s="10" t="s">
        <v>688</v>
      </c>
      <c r="G586" s="9">
        <v>42142</v>
      </c>
      <c r="H586" s="10">
        <v>3</v>
      </c>
      <c r="I586" s="10"/>
      <c r="J586" s="10" t="s">
        <v>7</v>
      </c>
    </row>
    <row r="587" spans="1:10" x14ac:dyDescent="0.25">
      <c r="A587" s="10"/>
      <c r="B587" s="10"/>
      <c r="C587" s="11"/>
      <c r="D587" s="10"/>
      <c r="E587" s="10"/>
      <c r="F587" s="10"/>
      <c r="G587" s="9"/>
      <c r="H587" s="10"/>
      <c r="I587" s="10"/>
      <c r="J587" s="10"/>
    </row>
    <row r="588" spans="1:10" ht="210" customHeight="1" x14ac:dyDescent="0.25">
      <c r="A588" s="10" t="s">
        <v>1</v>
      </c>
      <c r="B588" s="10" t="s">
        <v>2</v>
      </c>
      <c r="C588" s="11" t="s">
        <v>689</v>
      </c>
      <c r="D588" s="10" t="s">
        <v>4</v>
      </c>
      <c r="E588" s="10" t="s">
        <v>690</v>
      </c>
      <c r="F588" s="10" t="s">
        <v>691</v>
      </c>
      <c r="G588" s="9">
        <v>42060</v>
      </c>
      <c r="H588" s="10">
        <v>3</v>
      </c>
      <c r="I588" s="10"/>
      <c r="J588" s="10" t="s">
        <v>7</v>
      </c>
    </row>
    <row r="589" spans="1:10" x14ac:dyDescent="0.25">
      <c r="A589" s="10"/>
      <c r="B589" s="10"/>
      <c r="C589" s="11"/>
      <c r="D589" s="10"/>
      <c r="E589" s="10"/>
      <c r="F589" s="10"/>
      <c r="G589" s="9"/>
      <c r="H589" s="10"/>
      <c r="I589" s="10"/>
      <c r="J589" s="10"/>
    </row>
    <row r="590" spans="1:10" ht="210" customHeight="1" x14ac:dyDescent="0.25">
      <c r="A590" s="10" t="s">
        <v>1</v>
      </c>
      <c r="B590" s="10" t="s">
        <v>2</v>
      </c>
      <c r="C590" s="11" t="s">
        <v>692</v>
      </c>
      <c r="D590" s="10" t="s">
        <v>4</v>
      </c>
      <c r="E590" s="10" t="s">
        <v>693</v>
      </c>
      <c r="F590" s="10" t="s">
        <v>691</v>
      </c>
      <c r="G590" s="9">
        <v>42119</v>
      </c>
      <c r="H590" s="10">
        <v>3</v>
      </c>
      <c r="I590" s="10"/>
      <c r="J590" s="10" t="s">
        <v>7</v>
      </c>
    </row>
    <row r="591" spans="1:10" x14ac:dyDescent="0.25">
      <c r="A591" s="10"/>
      <c r="B591" s="10"/>
      <c r="C591" s="11"/>
      <c r="D591" s="10"/>
      <c r="E591" s="10"/>
      <c r="F591" s="10"/>
      <c r="G591" s="9"/>
      <c r="H591" s="10"/>
      <c r="I591" s="10"/>
      <c r="J591" s="10"/>
    </row>
    <row r="592" spans="1:10" ht="195" customHeight="1" x14ac:dyDescent="0.25">
      <c r="A592" s="10" t="s">
        <v>1</v>
      </c>
      <c r="B592" s="10" t="s">
        <v>2</v>
      </c>
      <c r="C592" s="11" t="s">
        <v>694</v>
      </c>
      <c r="D592" s="10" t="s">
        <v>4</v>
      </c>
      <c r="E592" s="10" t="s">
        <v>695</v>
      </c>
      <c r="F592" s="10" t="s">
        <v>696</v>
      </c>
      <c r="G592" s="9">
        <v>42060</v>
      </c>
      <c r="H592" s="10">
        <v>3</v>
      </c>
      <c r="I592" s="10"/>
      <c r="J592" s="10" t="s">
        <v>7</v>
      </c>
    </row>
    <row r="593" spans="1:10" x14ac:dyDescent="0.25">
      <c r="A593" s="10"/>
      <c r="B593" s="10"/>
      <c r="C593" s="11"/>
      <c r="D593" s="10"/>
      <c r="E593" s="10"/>
      <c r="F593" s="10"/>
      <c r="G593" s="9"/>
      <c r="H593" s="10"/>
      <c r="I593" s="10"/>
      <c r="J593" s="10"/>
    </row>
    <row r="594" spans="1:10" ht="195" customHeight="1" x14ac:dyDescent="0.25">
      <c r="A594" s="10" t="s">
        <v>1</v>
      </c>
      <c r="B594" s="10" t="s">
        <v>2</v>
      </c>
      <c r="C594" s="11" t="s">
        <v>697</v>
      </c>
      <c r="D594" s="10" t="s">
        <v>4</v>
      </c>
      <c r="E594" s="10" t="s">
        <v>698</v>
      </c>
      <c r="F594" s="10" t="s">
        <v>696</v>
      </c>
      <c r="G594" s="10" t="s">
        <v>374</v>
      </c>
      <c r="H594" s="10">
        <v>3</v>
      </c>
      <c r="I594" s="10"/>
      <c r="J594" s="10" t="s">
        <v>7</v>
      </c>
    </row>
    <row r="595" spans="1:10" x14ac:dyDescent="0.25">
      <c r="A595" s="10"/>
      <c r="B595" s="10"/>
      <c r="C595" s="11"/>
      <c r="D595" s="10"/>
      <c r="E595" s="10"/>
      <c r="F595" s="10"/>
      <c r="G595" s="10"/>
      <c r="H595" s="10"/>
      <c r="I595" s="10"/>
      <c r="J595" s="10"/>
    </row>
    <row r="596" spans="1:10" ht="210" customHeight="1" x14ac:dyDescent="0.25">
      <c r="A596" s="10" t="s">
        <v>1</v>
      </c>
      <c r="B596" s="10" t="s">
        <v>2</v>
      </c>
      <c r="C596" s="11" t="s">
        <v>699</v>
      </c>
      <c r="D596" s="10" t="s">
        <v>4</v>
      </c>
      <c r="E596" s="10" t="s">
        <v>700</v>
      </c>
      <c r="F596" s="10" t="s">
        <v>701</v>
      </c>
      <c r="G596" s="9">
        <v>42333</v>
      </c>
      <c r="H596" s="10">
        <v>3</v>
      </c>
      <c r="I596" s="10"/>
      <c r="J596" s="10" t="s">
        <v>7</v>
      </c>
    </row>
    <row r="597" spans="1:10" x14ac:dyDescent="0.25">
      <c r="A597" s="10"/>
      <c r="B597" s="10"/>
      <c r="C597" s="11"/>
      <c r="D597" s="10"/>
      <c r="E597" s="10"/>
      <c r="F597" s="10"/>
      <c r="G597" s="9"/>
      <c r="H597" s="10"/>
      <c r="I597" s="10"/>
      <c r="J597" s="10"/>
    </row>
    <row r="598" spans="1:10" ht="195" customHeight="1" x14ac:dyDescent="0.25">
      <c r="A598" s="10" t="s">
        <v>1</v>
      </c>
      <c r="B598" s="10" t="s">
        <v>2</v>
      </c>
      <c r="C598" s="11" t="s">
        <v>702</v>
      </c>
      <c r="D598" s="10" t="s">
        <v>4</v>
      </c>
      <c r="E598" s="10" t="s">
        <v>703</v>
      </c>
      <c r="F598" s="10" t="s">
        <v>704</v>
      </c>
      <c r="G598" s="9">
        <v>42029</v>
      </c>
      <c r="H598" s="10">
        <v>3</v>
      </c>
      <c r="I598" s="10"/>
      <c r="J598" s="10" t="s">
        <v>7</v>
      </c>
    </row>
    <row r="599" spans="1:10" x14ac:dyDescent="0.25">
      <c r="A599" s="10"/>
      <c r="B599" s="10"/>
      <c r="C599" s="11"/>
      <c r="D599" s="10"/>
      <c r="E599" s="10"/>
      <c r="F599" s="10"/>
      <c r="G599" s="9"/>
      <c r="H599" s="10"/>
      <c r="I599" s="10"/>
      <c r="J599" s="10"/>
    </row>
    <row r="600" spans="1:10" ht="210" customHeight="1" x14ac:dyDescent="0.25">
      <c r="A600" s="10" t="s">
        <v>1</v>
      </c>
      <c r="B600" s="10" t="s">
        <v>2</v>
      </c>
      <c r="C600" s="11" t="s">
        <v>705</v>
      </c>
      <c r="D600" s="10" t="s">
        <v>4</v>
      </c>
      <c r="E600" s="10" t="s">
        <v>706</v>
      </c>
      <c r="F600" s="10" t="s">
        <v>691</v>
      </c>
      <c r="G600" s="9">
        <v>42119</v>
      </c>
      <c r="H600" s="10">
        <v>3</v>
      </c>
      <c r="I600" s="10"/>
      <c r="J600" s="10" t="s">
        <v>7</v>
      </c>
    </row>
    <row r="601" spans="1:10" x14ac:dyDescent="0.25">
      <c r="A601" s="10"/>
      <c r="B601" s="10"/>
      <c r="C601" s="11"/>
      <c r="D601" s="10"/>
      <c r="E601" s="10"/>
      <c r="F601" s="10"/>
      <c r="G601" s="9"/>
      <c r="H601" s="10"/>
      <c r="I601" s="10"/>
      <c r="J601" s="10"/>
    </row>
    <row r="602" spans="1:10" ht="195" customHeight="1" x14ac:dyDescent="0.25">
      <c r="A602" s="10" t="s">
        <v>1</v>
      </c>
      <c r="B602" s="10" t="s">
        <v>2</v>
      </c>
      <c r="C602" s="11" t="s">
        <v>707</v>
      </c>
      <c r="D602" s="10" t="s">
        <v>4</v>
      </c>
      <c r="E602" s="10" t="s">
        <v>708</v>
      </c>
      <c r="F602" s="10" t="s">
        <v>683</v>
      </c>
      <c r="G602" s="9">
        <v>42173</v>
      </c>
      <c r="H602" s="10">
        <v>3</v>
      </c>
      <c r="I602" s="10"/>
      <c r="J602" s="10" t="s">
        <v>7</v>
      </c>
    </row>
    <row r="603" spans="1:10" x14ac:dyDescent="0.25">
      <c r="A603" s="10"/>
      <c r="B603" s="10"/>
      <c r="C603" s="11"/>
      <c r="D603" s="10"/>
      <c r="E603" s="10"/>
      <c r="F603" s="10"/>
      <c r="G603" s="9"/>
      <c r="H603" s="10"/>
      <c r="I603" s="10"/>
      <c r="J603" s="10"/>
    </row>
    <row r="604" spans="1:10" ht="195" customHeight="1" x14ac:dyDescent="0.25">
      <c r="A604" s="10" t="s">
        <v>1</v>
      </c>
      <c r="B604" s="10" t="s">
        <v>2</v>
      </c>
      <c r="C604" s="11" t="s">
        <v>709</v>
      </c>
      <c r="D604" s="10" t="s">
        <v>4</v>
      </c>
      <c r="E604" s="10" t="s">
        <v>710</v>
      </c>
      <c r="F604" s="10" t="s">
        <v>688</v>
      </c>
      <c r="G604" s="9">
        <v>42142</v>
      </c>
      <c r="H604" s="10">
        <v>3</v>
      </c>
      <c r="I604" s="10"/>
      <c r="J604" s="10" t="s">
        <v>7</v>
      </c>
    </row>
    <row r="605" spans="1:10" x14ac:dyDescent="0.25">
      <c r="A605" s="10"/>
      <c r="B605" s="10"/>
      <c r="C605" s="11"/>
      <c r="D605" s="10"/>
      <c r="E605" s="10"/>
      <c r="F605" s="10"/>
      <c r="G605" s="9"/>
      <c r="H605" s="10"/>
      <c r="I605" s="10"/>
      <c r="J605" s="10"/>
    </row>
    <row r="606" spans="1:10" ht="195" customHeight="1" x14ac:dyDescent="0.25">
      <c r="A606" s="10" t="s">
        <v>1</v>
      </c>
      <c r="B606" s="10" t="s">
        <v>2</v>
      </c>
      <c r="C606" s="11" t="s">
        <v>711</v>
      </c>
      <c r="D606" s="10" t="s">
        <v>4</v>
      </c>
      <c r="E606" s="10" t="s">
        <v>712</v>
      </c>
      <c r="F606" s="10" t="s">
        <v>249</v>
      </c>
      <c r="G606" s="9">
        <v>42029</v>
      </c>
      <c r="H606" s="10">
        <v>3</v>
      </c>
      <c r="I606" s="10"/>
      <c r="J606" s="10" t="s">
        <v>7</v>
      </c>
    </row>
    <row r="607" spans="1:10" x14ac:dyDescent="0.25">
      <c r="A607" s="10"/>
      <c r="B607" s="10"/>
      <c r="C607" s="11"/>
      <c r="D607" s="10"/>
      <c r="E607" s="10"/>
      <c r="F607" s="10"/>
      <c r="G607" s="9"/>
      <c r="H607" s="10"/>
      <c r="I607" s="10"/>
      <c r="J607" s="10"/>
    </row>
    <row r="608" spans="1:10" ht="210" customHeight="1" x14ac:dyDescent="0.25">
      <c r="A608" s="10" t="s">
        <v>1</v>
      </c>
      <c r="B608" s="10" t="s">
        <v>2</v>
      </c>
      <c r="C608" s="11" t="s">
        <v>713</v>
      </c>
      <c r="D608" s="10" t="s">
        <v>4</v>
      </c>
      <c r="E608" s="10" t="s">
        <v>714</v>
      </c>
      <c r="F608" s="10" t="s">
        <v>691</v>
      </c>
      <c r="G608" s="9">
        <v>42302</v>
      </c>
      <c r="H608" s="10">
        <v>3</v>
      </c>
      <c r="I608" s="10"/>
      <c r="J608" s="10" t="s">
        <v>7</v>
      </c>
    </row>
    <row r="609" spans="1:10" x14ac:dyDescent="0.25">
      <c r="A609" s="10"/>
      <c r="B609" s="10"/>
      <c r="C609" s="11"/>
      <c r="D609" s="10"/>
      <c r="E609" s="10"/>
      <c r="F609" s="10"/>
      <c r="G609" s="9"/>
      <c r="H609" s="10"/>
      <c r="I609" s="10"/>
      <c r="J609" s="10"/>
    </row>
    <row r="610" spans="1:10" ht="210" customHeight="1" x14ac:dyDescent="0.25">
      <c r="A610" s="10" t="s">
        <v>1</v>
      </c>
      <c r="B610" s="10" t="s">
        <v>2</v>
      </c>
      <c r="C610" s="11" t="s">
        <v>715</v>
      </c>
      <c r="D610" s="10" t="s">
        <v>4</v>
      </c>
      <c r="E610" s="10" t="s">
        <v>716</v>
      </c>
      <c r="F610" s="10" t="s">
        <v>691</v>
      </c>
      <c r="G610" s="9">
        <v>42119</v>
      </c>
      <c r="H610" s="10">
        <v>3</v>
      </c>
      <c r="I610" s="10"/>
      <c r="J610" s="10" t="s">
        <v>7</v>
      </c>
    </row>
    <row r="611" spans="1:10" x14ac:dyDescent="0.25">
      <c r="A611" s="10"/>
      <c r="B611" s="10"/>
      <c r="C611" s="11"/>
      <c r="D611" s="10"/>
      <c r="E611" s="10"/>
      <c r="F611" s="10"/>
      <c r="G611" s="9"/>
      <c r="H611" s="10"/>
      <c r="I611" s="10"/>
      <c r="J611" s="10"/>
    </row>
    <row r="612" spans="1:10" ht="195" customHeight="1" x14ac:dyDescent="0.25">
      <c r="A612" s="10" t="s">
        <v>1</v>
      </c>
      <c r="B612" s="10" t="s">
        <v>2</v>
      </c>
      <c r="C612" s="11" t="s">
        <v>717</v>
      </c>
      <c r="D612" s="10" t="s">
        <v>4</v>
      </c>
      <c r="E612" s="10" t="s">
        <v>718</v>
      </c>
      <c r="F612" s="10" t="s">
        <v>719</v>
      </c>
      <c r="G612" s="9">
        <v>42241</v>
      </c>
      <c r="H612" s="10">
        <v>3</v>
      </c>
      <c r="I612" s="10"/>
      <c r="J612" s="10" t="s">
        <v>7</v>
      </c>
    </row>
    <row r="613" spans="1:10" x14ac:dyDescent="0.25">
      <c r="A613" s="10"/>
      <c r="B613" s="10"/>
      <c r="C613" s="11"/>
      <c r="D613" s="10"/>
      <c r="E613" s="10"/>
      <c r="F613" s="10"/>
      <c r="G613" s="9"/>
      <c r="H613" s="10"/>
      <c r="I613" s="10"/>
      <c r="J613" s="10"/>
    </row>
    <row r="614" spans="1:10" ht="210" customHeight="1" x14ac:dyDescent="0.25">
      <c r="A614" s="10" t="s">
        <v>1</v>
      </c>
      <c r="B614" s="10" t="s">
        <v>22</v>
      </c>
      <c r="C614" s="11" t="s">
        <v>720</v>
      </c>
      <c r="D614" s="10" t="s">
        <v>4</v>
      </c>
      <c r="E614" s="10" t="s">
        <v>721</v>
      </c>
      <c r="F614" s="10" t="s">
        <v>40</v>
      </c>
      <c r="G614" s="10" t="s">
        <v>226</v>
      </c>
      <c r="H614" s="10">
        <v>3</v>
      </c>
      <c r="I614" s="10"/>
      <c r="J614" s="10" t="s">
        <v>7</v>
      </c>
    </row>
    <row r="615" spans="1:10" x14ac:dyDescent="0.25">
      <c r="A615" s="10"/>
      <c r="B615" s="10"/>
      <c r="C615" s="11"/>
      <c r="D615" s="10"/>
      <c r="E615" s="10"/>
      <c r="F615" s="10"/>
      <c r="G615" s="10"/>
      <c r="H615" s="10"/>
      <c r="I615" s="10"/>
      <c r="J615" s="10"/>
    </row>
    <row r="616" spans="1:10" ht="210" customHeight="1" x14ac:dyDescent="0.25">
      <c r="A616" s="10" t="s">
        <v>1</v>
      </c>
      <c r="B616" s="10" t="s">
        <v>2</v>
      </c>
      <c r="C616" s="11" t="s">
        <v>722</v>
      </c>
      <c r="D616" s="10" t="s">
        <v>4</v>
      </c>
      <c r="E616" s="10" t="s">
        <v>723</v>
      </c>
      <c r="F616" s="10" t="s">
        <v>701</v>
      </c>
      <c r="G616" s="9">
        <v>42088</v>
      </c>
      <c r="H616" s="10">
        <v>3</v>
      </c>
      <c r="I616" s="10"/>
      <c r="J616" s="10" t="s">
        <v>7</v>
      </c>
    </row>
    <row r="617" spans="1:10" x14ac:dyDescent="0.25">
      <c r="A617" s="10"/>
      <c r="B617" s="10"/>
      <c r="C617" s="11"/>
      <c r="D617" s="10"/>
      <c r="E617" s="10"/>
      <c r="F617" s="10"/>
      <c r="G617" s="9"/>
      <c r="H617" s="10"/>
      <c r="I617" s="10"/>
      <c r="J617" s="10"/>
    </row>
    <row r="618" spans="1:10" ht="195" customHeight="1" x14ac:dyDescent="0.25">
      <c r="A618" s="10" t="s">
        <v>1</v>
      </c>
      <c r="B618" s="10" t="s">
        <v>22</v>
      </c>
      <c r="C618" s="11" t="s">
        <v>724</v>
      </c>
      <c r="D618" s="10" t="s">
        <v>4</v>
      </c>
      <c r="E618" s="10" t="s">
        <v>725</v>
      </c>
      <c r="F618" s="10" t="s">
        <v>40</v>
      </c>
      <c r="G618" s="10">
        <f>-1 / 25</f>
        <v>-0.04</v>
      </c>
      <c r="H618" s="10">
        <v>3</v>
      </c>
      <c r="I618" s="10"/>
      <c r="J618" s="10" t="s">
        <v>7</v>
      </c>
    </row>
    <row r="619" spans="1:10" x14ac:dyDescent="0.25">
      <c r="A619" s="10"/>
      <c r="B619" s="10"/>
      <c r="C619" s="11"/>
      <c r="D619" s="10"/>
      <c r="E619" s="10"/>
      <c r="F619" s="10"/>
      <c r="G619" s="10"/>
      <c r="H619" s="10"/>
      <c r="I619" s="10"/>
      <c r="J619" s="10"/>
    </row>
    <row r="620" spans="1:10" ht="195" customHeight="1" x14ac:dyDescent="0.25">
      <c r="A620" s="10" t="s">
        <v>1</v>
      </c>
      <c r="B620" s="10" t="s">
        <v>22</v>
      </c>
      <c r="C620" s="11" t="s">
        <v>726</v>
      </c>
      <c r="D620" s="10" t="s">
        <v>4</v>
      </c>
      <c r="E620" s="10" t="s">
        <v>727</v>
      </c>
      <c r="F620" s="10" t="s">
        <v>249</v>
      </c>
      <c r="G620" s="10" t="s">
        <v>226</v>
      </c>
      <c r="H620" s="10">
        <v>3</v>
      </c>
      <c r="I620" s="10"/>
      <c r="J620" s="10" t="s">
        <v>7</v>
      </c>
    </row>
    <row r="621" spans="1:10" x14ac:dyDescent="0.25">
      <c r="A621" s="10"/>
      <c r="B621" s="10"/>
      <c r="C621" s="11"/>
      <c r="D621" s="10"/>
      <c r="E621" s="10"/>
      <c r="F621" s="10"/>
      <c r="G621" s="10"/>
      <c r="H621" s="10"/>
      <c r="I621" s="10"/>
      <c r="J621" s="10"/>
    </row>
    <row r="622" spans="1:10" ht="210" customHeight="1" x14ac:dyDescent="0.25">
      <c r="A622" s="10" t="s">
        <v>1</v>
      </c>
      <c r="B622" s="10" t="s">
        <v>2</v>
      </c>
      <c r="C622" s="11" t="s">
        <v>728</v>
      </c>
      <c r="D622" s="10" t="s">
        <v>4</v>
      </c>
      <c r="E622" s="10" t="s">
        <v>729</v>
      </c>
      <c r="F622" s="10" t="s">
        <v>40</v>
      </c>
      <c r="G622" s="9">
        <v>42328</v>
      </c>
      <c r="H622" s="10">
        <v>3</v>
      </c>
      <c r="I622" s="10"/>
      <c r="J622" s="10" t="s">
        <v>7</v>
      </c>
    </row>
    <row r="623" spans="1:10" x14ac:dyDescent="0.25">
      <c r="A623" s="10"/>
      <c r="B623" s="10"/>
      <c r="C623" s="11"/>
      <c r="D623" s="10"/>
      <c r="E623" s="10"/>
      <c r="F623" s="10"/>
      <c r="G623" s="9"/>
      <c r="H623" s="10"/>
      <c r="I623" s="10"/>
      <c r="J623" s="10"/>
    </row>
    <row r="624" spans="1:10" ht="210" customHeight="1" x14ac:dyDescent="0.25">
      <c r="A624" s="10" t="s">
        <v>1</v>
      </c>
      <c r="B624" s="10" t="s">
        <v>2</v>
      </c>
      <c r="C624" s="11" t="s">
        <v>730</v>
      </c>
      <c r="D624" s="10" t="s">
        <v>4</v>
      </c>
      <c r="E624" s="10" t="s">
        <v>731</v>
      </c>
      <c r="F624" s="10" t="s">
        <v>732</v>
      </c>
      <c r="G624" s="9">
        <v>42363</v>
      </c>
      <c r="H624" s="10">
        <v>3</v>
      </c>
      <c r="I624" s="10"/>
      <c r="J624" s="10" t="s">
        <v>7</v>
      </c>
    </row>
    <row r="625" spans="1:10" x14ac:dyDescent="0.25">
      <c r="A625" s="10"/>
      <c r="B625" s="10"/>
      <c r="C625" s="11"/>
      <c r="D625" s="10"/>
      <c r="E625" s="10"/>
      <c r="F625" s="10"/>
      <c r="G625" s="9"/>
      <c r="H625" s="10"/>
      <c r="I625" s="10"/>
      <c r="J625" s="10"/>
    </row>
    <row r="626" spans="1:10" ht="210" customHeight="1" x14ac:dyDescent="0.25">
      <c r="A626" s="10" t="s">
        <v>1</v>
      </c>
      <c r="B626" s="10" t="s">
        <v>2</v>
      </c>
      <c r="C626" s="11" t="s">
        <v>733</v>
      </c>
      <c r="D626" s="10" t="s">
        <v>4</v>
      </c>
      <c r="E626" s="10" t="s">
        <v>734</v>
      </c>
      <c r="F626" s="10" t="s">
        <v>732</v>
      </c>
      <c r="G626" s="10" t="s">
        <v>91</v>
      </c>
      <c r="H626" s="10">
        <v>3</v>
      </c>
      <c r="I626" s="10"/>
      <c r="J626" s="10" t="s">
        <v>7</v>
      </c>
    </row>
    <row r="627" spans="1:10" x14ac:dyDescent="0.25">
      <c r="A627" s="10"/>
      <c r="B627" s="10"/>
      <c r="C627" s="11"/>
      <c r="D627" s="10"/>
      <c r="E627" s="10"/>
      <c r="F627" s="10"/>
      <c r="G627" s="10"/>
      <c r="H627" s="10"/>
      <c r="I627" s="10"/>
      <c r="J627" s="10"/>
    </row>
    <row r="628" spans="1:10" ht="210" customHeight="1" x14ac:dyDescent="0.25">
      <c r="A628" s="10" t="s">
        <v>1</v>
      </c>
      <c r="B628" s="10" t="s">
        <v>2</v>
      </c>
      <c r="C628" s="11" t="s">
        <v>735</v>
      </c>
      <c r="D628" s="10" t="s">
        <v>4</v>
      </c>
      <c r="E628" s="10" t="s">
        <v>736</v>
      </c>
      <c r="F628" s="10" t="s">
        <v>732</v>
      </c>
      <c r="G628" s="9">
        <v>42363</v>
      </c>
      <c r="H628" s="10">
        <v>3</v>
      </c>
      <c r="I628" s="10"/>
      <c r="J628" s="10" t="s">
        <v>7</v>
      </c>
    </row>
    <row r="629" spans="1:10" x14ac:dyDescent="0.25">
      <c r="A629" s="10"/>
      <c r="B629" s="10"/>
      <c r="C629" s="11"/>
      <c r="D629" s="10"/>
      <c r="E629" s="10"/>
      <c r="F629" s="10"/>
      <c r="G629" s="9"/>
      <c r="H629" s="10"/>
      <c r="I629" s="10"/>
      <c r="J629" s="10"/>
    </row>
    <row r="630" spans="1:10" ht="210" customHeight="1" x14ac:dyDescent="0.25">
      <c r="A630" s="10" t="s">
        <v>1</v>
      </c>
      <c r="B630" s="10" t="s">
        <v>2</v>
      </c>
      <c r="C630" s="11" t="s">
        <v>737</v>
      </c>
      <c r="D630" s="10" t="s">
        <v>4</v>
      </c>
      <c r="E630" s="10" t="s">
        <v>738</v>
      </c>
      <c r="F630" s="10" t="s">
        <v>40</v>
      </c>
      <c r="G630" s="9">
        <v>42060</v>
      </c>
      <c r="H630" s="10">
        <v>3</v>
      </c>
      <c r="I630" s="10"/>
      <c r="J630" s="10" t="s">
        <v>7</v>
      </c>
    </row>
    <row r="631" spans="1:10" x14ac:dyDescent="0.25">
      <c r="A631" s="10"/>
      <c r="B631" s="10"/>
      <c r="C631" s="11"/>
      <c r="D631" s="10"/>
      <c r="E631" s="10"/>
      <c r="F631" s="10"/>
      <c r="G631" s="9"/>
      <c r="H631" s="10"/>
      <c r="I631" s="10"/>
      <c r="J631" s="10"/>
    </row>
    <row r="632" spans="1:10" ht="195" customHeight="1" x14ac:dyDescent="0.25">
      <c r="A632" s="10" t="s">
        <v>1</v>
      </c>
      <c r="B632" s="10" t="s">
        <v>2</v>
      </c>
      <c r="C632" s="11" t="s">
        <v>739</v>
      </c>
      <c r="D632" s="10" t="s">
        <v>4</v>
      </c>
      <c r="E632" s="10" t="s">
        <v>740</v>
      </c>
      <c r="F632" s="10" t="s">
        <v>40</v>
      </c>
      <c r="G632" s="10" t="s">
        <v>741</v>
      </c>
      <c r="H632" s="10">
        <v>3</v>
      </c>
      <c r="I632" s="10"/>
      <c r="J632" s="10" t="s">
        <v>7</v>
      </c>
    </row>
    <row r="633" spans="1:10" x14ac:dyDescent="0.25">
      <c r="A633" s="10"/>
      <c r="B633" s="10"/>
      <c r="C633" s="11"/>
      <c r="D633" s="10"/>
      <c r="E633" s="10"/>
      <c r="F633" s="10"/>
      <c r="G633" s="10"/>
      <c r="H633" s="10"/>
      <c r="I633" s="10"/>
      <c r="J633" s="10"/>
    </row>
    <row r="634" spans="1:10" ht="210" customHeight="1" x14ac:dyDescent="0.25">
      <c r="A634" s="10" t="s">
        <v>1</v>
      </c>
      <c r="B634" s="10" t="s">
        <v>2</v>
      </c>
      <c r="C634" s="11" t="s">
        <v>742</v>
      </c>
      <c r="D634" s="10" t="s">
        <v>4</v>
      </c>
      <c r="E634" s="10" t="s">
        <v>743</v>
      </c>
      <c r="F634" s="10" t="s">
        <v>732</v>
      </c>
      <c r="G634" s="10" t="s">
        <v>643</v>
      </c>
      <c r="H634" s="10">
        <v>3</v>
      </c>
      <c r="I634" s="10"/>
      <c r="J634" s="10" t="s">
        <v>7</v>
      </c>
    </row>
    <row r="635" spans="1:10" x14ac:dyDescent="0.25">
      <c r="A635" s="10"/>
      <c r="B635" s="10"/>
      <c r="C635" s="11"/>
      <c r="D635" s="10"/>
      <c r="E635" s="10"/>
      <c r="F635" s="10"/>
      <c r="G635" s="10"/>
      <c r="H635" s="10"/>
      <c r="I635" s="10"/>
      <c r="J635" s="10"/>
    </row>
    <row r="636" spans="1:10" ht="210" customHeight="1" x14ac:dyDescent="0.25">
      <c r="A636" s="10" t="s">
        <v>1</v>
      </c>
      <c r="B636" s="10" t="s">
        <v>2</v>
      </c>
      <c r="C636" s="11" t="s">
        <v>744</v>
      </c>
      <c r="D636" s="10" t="s">
        <v>4</v>
      </c>
      <c r="E636" s="10" t="s">
        <v>745</v>
      </c>
      <c r="F636" s="10" t="s">
        <v>732</v>
      </c>
      <c r="G636" s="10" t="s">
        <v>374</v>
      </c>
      <c r="H636" s="10">
        <v>3</v>
      </c>
      <c r="I636" s="10"/>
      <c r="J636" s="10" t="s">
        <v>7</v>
      </c>
    </row>
    <row r="637" spans="1:10" x14ac:dyDescent="0.25">
      <c r="A637" s="10"/>
      <c r="B637" s="10"/>
      <c r="C637" s="11"/>
      <c r="D637" s="10"/>
      <c r="E637" s="10"/>
      <c r="F637" s="10"/>
      <c r="G637" s="10"/>
      <c r="H637" s="10"/>
      <c r="I637" s="10"/>
      <c r="J637" s="10"/>
    </row>
    <row r="638" spans="1:10" x14ac:dyDescent="0.25">
      <c r="A638" s="4"/>
      <c r="B638" s="4"/>
      <c r="C638" s="5"/>
      <c r="D638" s="4"/>
      <c r="E638" s="4"/>
      <c r="F638" s="4"/>
      <c r="G638" s="7"/>
      <c r="H638" s="4"/>
      <c r="I638" s="4"/>
      <c r="J638" s="4"/>
    </row>
    <row r="639" spans="1:10" ht="225" customHeight="1" x14ac:dyDescent="0.25">
      <c r="A639" s="10" t="s">
        <v>1</v>
      </c>
      <c r="B639" s="10" t="s">
        <v>22</v>
      </c>
      <c r="C639" s="11" t="s">
        <v>746</v>
      </c>
      <c r="D639" s="10" t="s">
        <v>4</v>
      </c>
      <c r="E639" s="10" t="s">
        <v>747</v>
      </c>
      <c r="F639" s="10" t="s">
        <v>180</v>
      </c>
      <c r="G639" s="10" t="s">
        <v>318</v>
      </c>
      <c r="H639" s="10">
        <v>3</v>
      </c>
      <c r="I639" s="10"/>
      <c r="J639" s="10" t="s">
        <v>7</v>
      </c>
    </row>
    <row r="640" spans="1:10" x14ac:dyDescent="0.25">
      <c r="A640" s="10"/>
      <c r="B640" s="10"/>
      <c r="C640" s="11"/>
      <c r="D640" s="10"/>
      <c r="E640" s="10"/>
      <c r="F640" s="10"/>
      <c r="G640" s="10"/>
      <c r="H640" s="10"/>
      <c r="I640" s="10"/>
      <c r="J640" s="10"/>
    </row>
    <row r="641" spans="1:10" ht="210" customHeight="1" x14ac:dyDescent="0.25">
      <c r="A641" s="10" t="s">
        <v>1</v>
      </c>
      <c r="B641" s="10" t="s">
        <v>2</v>
      </c>
      <c r="C641" s="11" t="s">
        <v>748</v>
      </c>
      <c r="D641" s="10" t="s">
        <v>4</v>
      </c>
      <c r="E641" s="10" t="s">
        <v>749</v>
      </c>
      <c r="F641" s="10" t="s">
        <v>207</v>
      </c>
      <c r="G641" s="9">
        <v>42120</v>
      </c>
      <c r="H641" s="10">
        <v>3</v>
      </c>
      <c r="I641" s="10"/>
      <c r="J641" s="10" t="s">
        <v>7</v>
      </c>
    </row>
    <row r="642" spans="1:10" x14ac:dyDescent="0.25">
      <c r="A642" s="10"/>
      <c r="B642" s="10"/>
      <c r="C642" s="11"/>
      <c r="D642" s="10"/>
      <c r="E642" s="10"/>
      <c r="F642" s="10"/>
      <c r="G642" s="9"/>
      <c r="H642" s="10"/>
      <c r="I642" s="10"/>
      <c r="J642" s="10"/>
    </row>
    <row r="643" spans="1:10" ht="210" customHeight="1" x14ac:dyDescent="0.25">
      <c r="A643" s="10" t="s">
        <v>1</v>
      </c>
      <c r="B643" s="10" t="s">
        <v>22</v>
      </c>
      <c r="C643" s="11" t="s">
        <v>750</v>
      </c>
      <c r="D643" s="10" t="s">
        <v>4</v>
      </c>
      <c r="E643" s="10" t="s">
        <v>751</v>
      </c>
      <c r="F643" s="10" t="s">
        <v>207</v>
      </c>
      <c r="G643" s="10">
        <f>-1 / 28</f>
        <v>-3.5714285714285712E-2</v>
      </c>
      <c r="H643" s="10">
        <v>3</v>
      </c>
      <c r="I643" s="10"/>
      <c r="J643" s="10" t="s">
        <v>7</v>
      </c>
    </row>
    <row r="644" spans="1:10" x14ac:dyDescent="0.25">
      <c r="A644" s="10"/>
      <c r="B644" s="10"/>
      <c r="C644" s="11"/>
      <c r="D644" s="10"/>
      <c r="E644" s="10"/>
      <c r="F644" s="10"/>
      <c r="G644" s="10"/>
      <c r="H644" s="10"/>
      <c r="I644" s="10"/>
      <c r="J644" s="10"/>
    </row>
    <row r="645" spans="1:10" ht="225" customHeight="1" x14ac:dyDescent="0.25">
      <c r="A645" s="10" t="s">
        <v>1</v>
      </c>
      <c r="B645" s="10" t="s">
        <v>22</v>
      </c>
      <c r="C645" s="11" t="s">
        <v>752</v>
      </c>
      <c r="D645" s="10" t="s">
        <v>4</v>
      </c>
      <c r="E645" s="10" t="s">
        <v>753</v>
      </c>
      <c r="F645" s="10" t="s">
        <v>183</v>
      </c>
      <c r="G645" s="10" t="s">
        <v>318</v>
      </c>
      <c r="H645" s="10">
        <v>3</v>
      </c>
      <c r="I645" s="10"/>
      <c r="J645" s="10" t="s">
        <v>7</v>
      </c>
    </row>
    <row r="646" spans="1:10" x14ac:dyDescent="0.25">
      <c r="A646" s="10"/>
      <c r="B646" s="10"/>
      <c r="C646" s="11"/>
      <c r="D646" s="10"/>
      <c r="E646" s="10"/>
      <c r="F646" s="10"/>
      <c r="G646" s="10"/>
      <c r="H646" s="10"/>
      <c r="I646" s="10"/>
      <c r="J646" s="10"/>
    </row>
    <row r="647" spans="1:10" ht="195" customHeight="1" x14ac:dyDescent="0.25">
      <c r="A647" s="10" t="s">
        <v>1</v>
      </c>
      <c r="B647" s="10" t="s">
        <v>2</v>
      </c>
      <c r="C647" s="11" t="s">
        <v>754</v>
      </c>
      <c r="D647" s="10" t="s">
        <v>4</v>
      </c>
      <c r="E647" s="10" t="s">
        <v>755</v>
      </c>
      <c r="F647" s="10" t="s">
        <v>12</v>
      </c>
      <c r="G647" s="9">
        <v>42360</v>
      </c>
      <c r="H647" s="10">
        <v>3</v>
      </c>
      <c r="I647" s="10"/>
      <c r="J647" s="10" t="s">
        <v>7</v>
      </c>
    </row>
    <row r="648" spans="1:10" x14ac:dyDescent="0.25">
      <c r="A648" s="10"/>
      <c r="B648" s="10"/>
      <c r="C648" s="11"/>
      <c r="D648" s="10"/>
      <c r="E648" s="10"/>
      <c r="F648" s="10"/>
      <c r="G648" s="9"/>
      <c r="H648" s="10"/>
      <c r="I648" s="10"/>
      <c r="J648" s="10"/>
    </row>
    <row r="649" spans="1:10" ht="210" customHeight="1" x14ac:dyDescent="0.25">
      <c r="A649" s="10" t="s">
        <v>1</v>
      </c>
      <c r="B649" s="10" t="s">
        <v>2</v>
      </c>
      <c r="C649" s="11" t="s">
        <v>756</v>
      </c>
      <c r="D649" s="10" t="s">
        <v>4</v>
      </c>
      <c r="E649" s="10" t="s">
        <v>209</v>
      </c>
      <c r="F649" s="10" t="s">
        <v>200</v>
      </c>
      <c r="G649" s="9">
        <v>42330</v>
      </c>
      <c r="H649" s="10">
        <v>3</v>
      </c>
    </row>
    <row r="650" spans="1:10" x14ac:dyDescent="0.25">
      <c r="A650" s="10"/>
      <c r="B650" s="10"/>
      <c r="C650" s="11"/>
      <c r="D650" s="10"/>
      <c r="E650" s="10"/>
      <c r="F650" s="10"/>
      <c r="G650" s="9"/>
      <c r="H650" s="10"/>
    </row>
    <row r="653" spans="1:10" ht="225" customHeight="1" x14ac:dyDescent="0.25">
      <c r="A653" s="10" t="s">
        <v>1</v>
      </c>
      <c r="B653" s="10" t="s">
        <v>2</v>
      </c>
      <c r="C653" s="11" t="s">
        <v>757</v>
      </c>
      <c r="D653" s="10" t="s">
        <v>4</v>
      </c>
      <c r="E653" s="10" t="s">
        <v>758</v>
      </c>
      <c r="F653" s="10" t="s">
        <v>759</v>
      </c>
      <c r="G653" s="9">
        <v>42181</v>
      </c>
      <c r="H653" s="10">
        <v>3</v>
      </c>
      <c r="I653" s="10"/>
      <c r="J653" s="10" t="s">
        <v>7</v>
      </c>
    </row>
    <row r="654" spans="1:10" x14ac:dyDescent="0.25">
      <c r="A654" s="10"/>
      <c r="B654" s="10"/>
      <c r="C654" s="11"/>
      <c r="D654" s="10"/>
      <c r="E654" s="10"/>
      <c r="F654" s="10"/>
      <c r="G654" s="9"/>
      <c r="H654" s="10"/>
      <c r="I654" s="10"/>
      <c r="J654" s="10"/>
    </row>
    <row r="655" spans="1:10" ht="225" customHeight="1" x14ac:dyDescent="0.25">
      <c r="A655" s="10" t="s">
        <v>1</v>
      </c>
      <c r="B655" s="10" t="s">
        <v>2</v>
      </c>
      <c r="C655" s="11" t="s">
        <v>760</v>
      </c>
      <c r="D655" s="10" t="s">
        <v>4</v>
      </c>
      <c r="E655" s="10" t="s">
        <v>761</v>
      </c>
      <c r="F655" s="10" t="s">
        <v>759</v>
      </c>
      <c r="G655" s="9">
        <v>42061</v>
      </c>
      <c r="H655" s="10">
        <v>3</v>
      </c>
      <c r="I655" s="10"/>
      <c r="J655" s="10" t="s">
        <v>7</v>
      </c>
    </row>
    <row r="656" spans="1:10" x14ac:dyDescent="0.25">
      <c r="A656" s="10"/>
      <c r="B656" s="10"/>
      <c r="C656" s="11"/>
      <c r="D656" s="10"/>
      <c r="E656" s="10"/>
      <c r="F656" s="10"/>
      <c r="G656" s="9"/>
      <c r="H656" s="10"/>
      <c r="I656" s="10"/>
      <c r="J656" s="10"/>
    </row>
    <row r="657" spans="1:10" ht="210" customHeight="1" x14ac:dyDescent="0.25">
      <c r="A657" s="10" t="s">
        <v>1</v>
      </c>
      <c r="B657" s="10" t="s">
        <v>2</v>
      </c>
      <c r="C657" s="11" t="s">
        <v>762</v>
      </c>
      <c r="D657" s="10" t="s">
        <v>4</v>
      </c>
      <c r="E657" s="10" t="s">
        <v>763</v>
      </c>
      <c r="F657" s="10" t="s">
        <v>235</v>
      </c>
      <c r="G657" s="9">
        <v>42177</v>
      </c>
      <c r="H657" s="10">
        <v>3</v>
      </c>
      <c r="I657" s="10"/>
      <c r="J657" s="10" t="s">
        <v>7</v>
      </c>
    </row>
    <row r="658" spans="1:10" x14ac:dyDescent="0.25">
      <c r="A658" s="10"/>
      <c r="B658" s="10"/>
      <c r="C658" s="11"/>
      <c r="D658" s="10"/>
      <c r="E658" s="10"/>
      <c r="F658" s="10"/>
      <c r="G658" s="9"/>
      <c r="H658" s="10"/>
      <c r="I658" s="10"/>
      <c r="J658" s="10"/>
    </row>
    <row r="659" spans="1:10" ht="225" customHeight="1" x14ac:dyDescent="0.25">
      <c r="A659" s="10" t="s">
        <v>1</v>
      </c>
      <c r="B659" s="10" t="s">
        <v>22</v>
      </c>
      <c r="C659" s="11" t="s">
        <v>764</v>
      </c>
      <c r="D659" s="10" t="s">
        <v>4</v>
      </c>
      <c r="E659" s="10" t="s">
        <v>765</v>
      </c>
      <c r="F659" s="10" t="s">
        <v>759</v>
      </c>
      <c r="G659" s="10">
        <f>-1 / 26</f>
        <v>-3.8461538461538464E-2</v>
      </c>
      <c r="H659" s="10">
        <v>3</v>
      </c>
      <c r="I659" s="10"/>
      <c r="J659" s="10" t="s">
        <v>7</v>
      </c>
    </row>
    <row r="660" spans="1:10" x14ac:dyDescent="0.25">
      <c r="A660" s="10"/>
      <c r="B660" s="10"/>
      <c r="C660" s="11"/>
      <c r="D660" s="10"/>
      <c r="E660" s="10"/>
      <c r="F660" s="10"/>
      <c r="G660" s="10"/>
      <c r="H660" s="10"/>
      <c r="I660" s="10"/>
      <c r="J660" s="10"/>
    </row>
    <row r="661" spans="1:10" ht="225" customHeight="1" x14ac:dyDescent="0.25">
      <c r="A661" s="10" t="s">
        <v>1</v>
      </c>
      <c r="B661" s="10" t="s">
        <v>2</v>
      </c>
      <c r="C661" s="11" t="s">
        <v>766</v>
      </c>
      <c r="D661" s="10" t="s">
        <v>4</v>
      </c>
      <c r="E661" s="10" t="s">
        <v>767</v>
      </c>
      <c r="F661" s="10" t="s">
        <v>759</v>
      </c>
      <c r="G661" s="9">
        <v>42330</v>
      </c>
      <c r="H661" s="10">
        <v>3</v>
      </c>
      <c r="I661" s="10"/>
      <c r="J661" s="10" t="s">
        <v>7</v>
      </c>
    </row>
    <row r="662" spans="1:10" x14ac:dyDescent="0.25">
      <c r="A662" s="10"/>
      <c r="B662" s="10"/>
      <c r="C662" s="11"/>
      <c r="D662" s="10"/>
      <c r="E662" s="10"/>
      <c r="F662" s="10"/>
      <c r="G662" s="9"/>
      <c r="H662" s="10"/>
      <c r="I662" s="10"/>
      <c r="J662" s="10"/>
    </row>
    <row r="663" spans="1:10" ht="210" customHeight="1" x14ac:dyDescent="0.25">
      <c r="A663" s="10" t="s">
        <v>1</v>
      </c>
      <c r="B663" s="10" t="s">
        <v>2</v>
      </c>
      <c r="C663" s="11" t="s">
        <v>768</v>
      </c>
      <c r="D663" s="10" t="s">
        <v>4</v>
      </c>
      <c r="E663" s="10" t="s">
        <v>769</v>
      </c>
      <c r="F663" s="10" t="s">
        <v>770</v>
      </c>
      <c r="G663" s="12">
        <v>12844</v>
      </c>
      <c r="H663" s="10">
        <v>3</v>
      </c>
      <c r="I663" s="10"/>
      <c r="J663" s="10" t="s">
        <v>7</v>
      </c>
    </row>
    <row r="664" spans="1:10" x14ac:dyDescent="0.25">
      <c r="A664" s="10"/>
      <c r="B664" s="10"/>
      <c r="C664" s="11"/>
      <c r="D664" s="10"/>
      <c r="E664" s="10"/>
      <c r="F664" s="10"/>
      <c r="G664" s="12"/>
      <c r="H664" s="10"/>
      <c r="I664" s="10"/>
      <c r="J664" s="10"/>
    </row>
    <row r="665" spans="1:10" ht="195" customHeight="1" x14ac:dyDescent="0.25">
      <c r="A665" s="10" t="s">
        <v>1</v>
      </c>
      <c r="B665" s="10" t="s">
        <v>2</v>
      </c>
      <c r="C665" s="11" t="s">
        <v>771</v>
      </c>
      <c r="D665" s="10" t="s">
        <v>4</v>
      </c>
      <c r="E665" s="10" t="s">
        <v>772</v>
      </c>
      <c r="F665" s="10" t="s">
        <v>773</v>
      </c>
      <c r="G665" s="9">
        <v>42307</v>
      </c>
      <c r="H665" s="10">
        <v>3</v>
      </c>
      <c r="I665" s="10"/>
      <c r="J665" s="10" t="s">
        <v>7</v>
      </c>
    </row>
    <row r="666" spans="1:10" x14ac:dyDescent="0.25">
      <c r="A666" s="10"/>
      <c r="B666" s="10"/>
      <c r="C666" s="11"/>
      <c r="D666" s="10"/>
      <c r="E666" s="10"/>
      <c r="F666" s="10"/>
      <c r="G666" s="9"/>
      <c r="H666" s="10"/>
      <c r="I666" s="10"/>
      <c r="J666" s="10"/>
    </row>
    <row r="667" spans="1:10" ht="195" customHeight="1" x14ac:dyDescent="0.25">
      <c r="A667" s="10" t="s">
        <v>1</v>
      </c>
      <c r="B667" s="10" t="s">
        <v>2</v>
      </c>
      <c r="C667" s="11" t="s">
        <v>774</v>
      </c>
      <c r="D667" s="10" t="s">
        <v>4</v>
      </c>
      <c r="E667" s="10" t="s">
        <v>775</v>
      </c>
      <c r="F667" s="10" t="s">
        <v>773</v>
      </c>
      <c r="G667" s="10" t="s">
        <v>366</v>
      </c>
      <c r="H667" s="10">
        <v>3</v>
      </c>
      <c r="I667" s="10"/>
      <c r="J667" s="10" t="s">
        <v>7</v>
      </c>
    </row>
    <row r="668" spans="1:10" x14ac:dyDescent="0.25">
      <c r="A668" s="10"/>
      <c r="B668" s="10"/>
      <c r="C668" s="11"/>
      <c r="D668" s="10"/>
      <c r="E668" s="10"/>
      <c r="F668" s="10"/>
      <c r="G668" s="10"/>
      <c r="H668" s="10"/>
      <c r="I668" s="10"/>
      <c r="J668" s="10"/>
    </row>
    <row r="669" spans="1:10" ht="210" customHeight="1" x14ac:dyDescent="0.25">
      <c r="A669" s="10" t="s">
        <v>1</v>
      </c>
      <c r="B669" s="10" t="s">
        <v>22</v>
      </c>
      <c r="C669" s="11" t="s">
        <v>776</v>
      </c>
      <c r="D669" s="10" t="s">
        <v>4</v>
      </c>
      <c r="E669" s="10" t="s">
        <v>777</v>
      </c>
      <c r="F669" s="10" t="s">
        <v>624</v>
      </c>
      <c r="G669" s="10" t="s">
        <v>214</v>
      </c>
      <c r="H669" s="10">
        <v>3</v>
      </c>
      <c r="I669" s="10"/>
      <c r="J669" s="10" t="s">
        <v>7</v>
      </c>
    </row>
    <row r="670" spans="1:10" x14ac:dyDescent="0.25">
      <c r="A670" s="10"/>
      <c r="B670" s="10"/>
      <c r="C670" s="11"/>
      <c r="D670" s="10"/>
      <c r="E670" s="10"/>
      <c r="F670" s="10"/>
      <c r="G670" s="10"/>
      <c r="H670" s="10"/>
      <c r="I670" s="10"/>
      <c r="J670" s="10"/>
    </row>
    <row r="671" spans="1:10" ht="240" customHeight="1" x14ac:dyDescent="0.25">
      <c r="A671" s="10" t="s">
        <v>1</v>
      </c>
      <c r="B671" s="10" t="s">
        <v>22</v>
      </c>
      <c r="C671" s="11" t="s">
        <v>779</v>
      </c>
      <c r="D671" s="10" t="s">
        <v>4</v>
      </c>
      <c r="E671" s="10" t="s">
        <v>436</v>
      </c>
      <c r="F671" s="10" t="s">
        <v>624</v>
      </c>
      <c r="G671" s="10" t="s">
        <v>174</v>
      </c>
      <c r="H671" s="10">
        <v>3</v>
      </c>
      <c r="I671" s="10"/>
      <c r="J671" s="10" t="s">
        <v>7</v>
      </c>
    </row>
    <row r="672" spans="1:10" x14ac:dyDescent="0.25">
      <c r="A672" s="10"/>
      <c r="B672" s="10"/>
      <c r="C672" s="11"/>
      <c r="D672" s="10"/>
      <c r="E672" s="10"/>
      <c r="F672" s="10"/>
      <c r="G672" s="10"/>
      <c r="H672" s="10"/>
      <c r="I672" s="10"/>
      <c r="J672" s="10"/>
    </row>
    <row r="673" spans="1:12" ht="180" customHeight="1" x14ac:dyDescent="0.25">
      <c r="A673" s="10" t="s">
        <v>1</v>
      </c>
      <c r="B673" s="10" t="s">
        <v>2</v>
      </c>
      <c r="C673" s="11" t="s">
        <v>780</v>
      </c>
      <c r="D673" s="10" t="s">
        <v>4</v>
      </c>
      <c r="E673" s="10" t="s">
        <v>781</v>
      </c>
      <c r="F673" s="10" t="s">
        <v>782</v>
      </c>
      <c r="G673" s="12">
        <v>23863</v>
      </c>
      <c r="H673" s="10">
        <v>3</v>
      </c>
      <c r="I673" s="10"/>
      <c r="J673" s="10" t="s">
        <v>7</v>
      </c>
    </row>
    <row r="674" spans="1:12" x14ac:dyDescent="0.25">
      <c r="A674" s="10"/>
      <c r="B674" s="10"/>
      <c r="C674" s="11"/>
      <c r="D674" s="10"/>
      <c r="E674" s="10"/>
      <c r="F674" s="10"/>
      <c r="G674" s="12"/>
      <c r="H674" s="10"/>
      <c r="I674" s="10"/>
      <c r="J674" s="10"/>
    </row>
    <row r="675" spans="1:12" ht="180" customHeight="1" x14ac:dyDescent="0.25">
      <c r="A675" s="10" t="s">
        <v>1</v>
      </c>
      <c r="B675" s="10" t="s">
        <v>2</v>
      </c>
      <c r="C675" s="11" t="s">
        <v>783</v>
      </c>
      <c r="D675" s="10" t="s">
        <v>4</v>
      </c>
      <c r="E675" s="10" t="s">
        <v>784</v>
      </c>
      <c r="F675" s="10" t="s">
        <v>782</v>
      </c>
      <c r="G675" s="12">
        <v>24532</v>
      </c>
      <c r="H675" s="10">
        <v>3</v>
      </c>
      <c r="I675" s="10"/>
      <c r="J675" s="10" t="s">
        <v>7</v>
      </c>
      <c r="L675">
        <v>2</v>
      </c>
    </row>
    <row r="676" spans="1:12" x14ac:dyDescent="0.25">
      <c r="A676" s="10"/>
      <c r="B676" s="10"/>
      <c r="C676" s="11"/>
      <c r="D676" s="10"/>
      <c r="E676" s="10"/>
      <c r="F676" s="10"/>
      <c r="G676" s="12"/>
      <c r="H676" s="10"/>
      <c r="I676" s="10"/>
      <c r="J676" s="10"/>
    </row>
    <row r="677" spans="1:12" ht="180" customHeight="1" x14ac:dyDescent="0.25">
      <c r="A677" s="10" t="s">
        <v>1</v>
      </c>
      <c r="B677" s="10" t="s">
        <v>2</v>
      </c>
      <c r="C677" s="11" t="s">
        <v>785</v>
      </c>
      <c r="D677" s="10" t="s">
        <v>4</v>
      </c>
      <c r="E677" s="10" t="s">
        <v>786</v>
      </c>
      <c r="F677" s="10" t="s">
        <v>787</v>
      </c>
      <c r="G677" s="10" t="s">
        <v>788</v>
      </c>
      <c r="H677" s="10">
        <v>2</v>
      </c>
      <c r="I677" s="10"/>
      <c r="J677" s="10" t="s">
        <v>7</v>
      </c>
    </row>
    <row r="678" spans="1:12" x14ac:dyDescent="0.25">
      <c r="A678" s="10"/>
      <c r="B678" s="10"/>
      <c r="C678" s="11"/>
      <c r="D678" s="10"/>
      <c r="E678" s="10"/>
      <c r="F678" s="10"/>
      <c r="G678" s="10"/>
      <c r="H678" s="10"/>
      <c r="I678" s="10"/>
      <c r="J678" s="10"/>
    </row>
    <row r="679" spans="1:12" ht="225" customHeight="1" x14ac:dyDescent="0.25">
      <c r="A679" s="10" t="s">
        <v>1</v>
      </c>
      <c r="B679" s="10" t="s">
        <v>2</v>
      </c>
      <c r="C679" s="11" t="s">
        <v>789</v>
      </c>
      <c r="D679" s="10" t="s">
        <v>4</v>
      </c>
      <c r="E679" s="10" t="s">
        <v>790</v>
      </c>
      <c r="F679" s="10" t="s">
        <v>791</v>
      </c>
      <c r="G679" s="10" t="s">
        <v>792</v>
      </c>
      <c r="H679" s="10">
        <v>2</v>
      </c>
      <c r="I679" s="10"/>
      <c r="J679" s="10" t="s">
        <v>7</v>
      </c>
    </row>
    <row r="680" spans="1:12" x14ac:dyDescent="0.25">
      <c r="A680" s="10"/>
      <c r="B680" s="10"/>
      <c r="C680" s="11"/>
      <c r="D680" s="10"/>
      <c r="E680" s="10"/>
      <c r="F680" s="10"/>
      <c r="G680" s="10"/>
      <c r="H680" s="10"/>
      <c r="I680" s="10"/>
      <c r="J680" s="10"/>
    </row>
    <row r="681" spans="1:12" ht="225" customHeight="1" x14ac:dyDescent="0.25">
      <c r="A681" s="10" t="s">
        <v>1</v>
      </c>
      <c r="B681" s="10" t="s">
        <v>2</v>
      </c>
      <c r="C681" s="11" t="s">
        <v>793</v>
      </c>
      <c r="D681" s="10" t="s">
        <v>4</v>
      </c>
      <c r="E681" s="10" t="s">
        <v>794</v>
      </c>
      <c r="F681" s="10" t="s">
        <v>795</v>
      </c>
      <c r="G681" s="12">
        <v>15707</v>
      </c>
      <c r="H681" s="10">
        <v>0</v>
      </c>
      <c r="I681" s="10"/>
      <c r="J681" s="10" t="s">
        <v>7</v>
      </c>
    </row>
    <row r="682" spans="1:12" x14ac:dyDescent="0.25">
      <c r="A682" s="10"/>
      <c r="B682" s="10"/>
      <c r="C682" s="11"/>
      <c r="D682" s="10"/>
      <c r="E682" s="10"/>
      <c r="F682" s="10"/>
      <c r="G682" s="12"/>
      <c r="H682" s="10"/>
      <c r="I682" s="10"/>
      <c r="J682" s="10"/>
    </row>
    <row r="683" spans="1:12" ht="225" customHeight="1" x14ac:dyDescent="0.25">
      <c r="A683" s="10" t="s">
        <v>1</v>
      </c>
      <c r="B683" s="10" t="s">
        <v>2</v>
      </c>
      <c r="C683" s="11" t="s">
        <v>796</v>
      </c>
      <c r="D683" s="10" t="s">
        <v>4</v>
      </c>
      <c r="E683" s="10" t="s">
        <v>790</v>
      </c>
      <c r="F683" s="10" t="s">
        <v>797</v>
      </c>
      <c r="G683" s="10" t="s">
        <v>798</v>
      </c>
      <c r="H683" s="10">
        <v>2</v>
      </c>
      <c r="I683" s="10"/>
      <c r="J683" s="10" t="s">
        <v>7</v>
      </c>
    </row>
    <row r="684" spans="1:12" x14ac:dyDescent="0.25">
      <c r="A684" s="10"/>
      <c r="B684" s="10"/>
      <c r="C684" s="11"/>
      <c r="D684" s="10"/>
      <c r="E684" s="10"/>
      <c r="F684" s="10"/>
      <c r="G684" s="10"/>
      <c r="H684" s="10"/>
      <c r="I684" s="10"/>
      <c r="J684" s="10"/>
    </row>
    <row r="685" spans="1:12" ht="255" customHeight="1" x14ac:dyDescent="0.25">
      <c r="A685" s="10" t="s">
        <v>1</v>
      </c>
      <c r="B685" s="10" t="s">
        <v>2</v>
      </c>
      <c r="C685" s="11" t="s">
        <v>799</v>
      </c>
      <c r="D685" s="10" t="s">
        <v>4</v>
      </c>
      <c r="E685" s="10" t="s">
        <v>800</v>
      </c>
      <c r="F685" s="10" t="s">
        <v>801</v>
      </c>
      <c r="G685" s="12">
        <v>14154</v>
      </c>
      <c r="H685" s="10">
        <v>0</v>
      </c>
      <c r="I685" s="10"/>
      <c r="J685" s="10" t="s">
        <v>7</v>
      </c>
    </row>
    <row r="686" spans="1:12" x14ac:dyDescent="0.25">
      <c r="A686" s="10"/>
      <c r="B686" s="10"/>
      <c r="C686" s="11"/>
      <c r="D686" s="10"/>
      <c r="E686" s="10"/>
      <c r="F686" s="10"/>
      <c r="G686" s="12"/>
      <c r="H686" s="10"/>
      <c r="I686" s="10"/>
      <c r="J686" s="10"/>
    </row>
    <row r="687" spans="1:12" ht="195" customHeight="1" x14ac:dyDescent="0.25">
      <c r="A687" s="10" t="s">
        <v>1</v>
      </c>
      <c r="B687" s="10" t="s">
        <v>2</v>
      </c>
      <c r="C687" s="11" t="s">
        <v>802</v>
      </c>
      <c r="D687" s="10" t="s">
        <v>4</v>
      </c>
      <c r="E687" s="10" t="s">
        <v>803</v>
      </c>
      <c r="F687" s="10" t="s">
        <v>797</v>
      </c>
      <c r="G687" s="10" t="s">
        <v>804</v>
      </c>
      <c r="H687" s="10">
        <v>2</v>
      </c>
      <c r="I687" s="10"/>
      <c r="J687" s="10" t="s">
        <v>7</v>
      </c>
    </row>
    <row r="688" spans="1:12" x14ac:dyDescent="0.25">
      <c r="A688" s="10"/>
      <c r="B688" s="10"/>
      <c r="C688" s="11"/>
      <c r="D688" s="10"/>
      <c r="E688" s="10"/>
      <c r="F688" s="10"/>
      <c r="G688" s="10"/>
      <c r="H688" s="10"/>
      <c r="I688" s="10"/>
      <c r="J688" s="10"/>
    </row>
    <row r="689" spans="1:13" ht="180" customHeight="1" x14ac:dyDescent="0.25">
      <c r="A689" s="10" t="s">
        <v>1</v>
      </c>
      <c r="B689" s="10" t="s">
        <v>2</v>
      </c>
      <c r="C689" s="11" t="s">
        <v>805</v>
      </c>
      <c r="D689" s="10" t="s">
        <v>4</v>
      </c>
      <c r="E689" s="10" t="s">
        <v>806</v>
      </c>
      <c r="F689" s="10" t="s">
        <v>807</v>
      </c>
      <c r="G689" s="10" t="s">
        <v>808</v>
      </c>
      <c r="H689" s="10">
        <v>3</v>
      </c>
      <c r="I689" s="10"/>
      <c r="J689" s="10" t="s">
        <v>7</v>
      </c>
    </row>
    <row r="690" spans="1:13" x14ac:dyDescent="0.25">
      <c r="A690" s="10"/>
      <c r="B690" s="10"/>
      <c r="C690" s="11"/>
      <c r="D690" s="10"/>
      <c r="E690" s="10"/>
      <c r="F690" s="10"/>
      <c r="G690" s="10"/>
      <c r="H690" s="10"/>
      <c r="I690" s="10"/>
      <c r="J690" s="10"/>
    </row>
    <row r="691" spans="1:13" ht="180" customHeight="1" x14ac:dyDescent="0.25">
      <c r="A691" s="10" t="s">
        <v>1</v>
      </c>
      <c r="B691" s="10" t="s">
        <v>2</v>
      </c>
      <c r="C691" s="11" t="s">
        <v>809</v>
      </c>
      <c r="D691" s="10" t="s">
        <v>4</v>
      </c>
      <c r="E691" s="10" t="s">
        <v>810</v>
      </c>
      <c r="F691" s="10" t="s">
        <v>637</v>
      </c>
      <c r="G691" s="10" t="s">
        <v>811</v>
      </c>
      <c r="H691" s="10">
        <v>4</v>
      </c>
      <c r="I691" s="10"/>
      <c r="J691" s="10" t="s">
        <v>7</v>
      </c>
    </row>
    <row r="692" spans="1:13" x14ac:dyDescent="0.25">
      <c r="A692" s="10"/>
      <c r="B692" s="10"/>
      <c r="C692" s="11"/>
      <c r="D692" s="10"/>
      <c r="E692" s="10"/>
      <c r="F692" s="10"/>
      <c r="G692" s="10"/>
      <c r="H692" s="10"/>
      <c r="I692" s="10"/>
      <c r="J692" s="10"/>
    </row>
    <row r="693" spans="1:13" ht="180" customHeight="1" x14ac:dyDescent="0.25">
      <c r="A693" s="10" t="s">
        <v>1</v>
      </c>
      <c r="B693" s="10" t="s">
        <v>2</v>
      </c>
      <c r="C693" s="11" t="s">
        <v>812</v>
      </c>
      <c r="D693" s="10" t="s">
        <v>4</v>
      </c>
      <c r="E693" s="10" t="s">
        <v>813</v>
      </c>
      <c r="F693" s="10" t="s">
        <v>814</v>
      </c>
      <c r="G693" s="10" t="s">
        <v>815</v>
      </c>
      <c r="H693" s="10">
        <v>3</v>
      </c>
      <c r="I693" s="10"/>
      <c r="J693" s="10" t="s">
        <v>7</v>
      </c>
    </row>
    <row r="694" spans="1:13" x14ac:dyDescent="0.25">
      <c r="A694" s="10"/>
      <c r="B694" s="10"/>
      <c r="C694" s="11"/>
      <c r="D694" s="10"/>
      <c r="E694" s="10"/>
      <c r="F694" s="10"/>
      <c r="G694" s="10"/>
      <c r="H694" s="10"/>
      <c r="I694" s="10"/>
      <c r="J694" s="10"/>
    </row>
    <row r="695" spans="1:13" ht="225" customHeight="1" x14ac:dyDescent="0.25">
      <c r="A695" s="10" t="s">
        <v>1</v>
      </c>
      <c r="B695" s="10" t="s">
        <v>2</v>
      </c>
      <c r="C695" s="11" t="s">
        <v>816</v>
      </c>
      <c r="D695" s="10" t="s">
        <v>4</v>
      </c>
      <c r="E695" s="10" t="s">
        <v>790</v>
      </c>
      <c r="F695" s="10" t="s">
        <v>637</v>
      </c>
      <c r="G695" s="10" t="s">
        <v>817</v>
      </c>
      <c r="H695" s="10">
        <v>0</v>
      </c>
      <c r="I695" s="10"/>
      <c r="J695" s="10" t="s">
        <v>7</v>
      </c>
    </row>
    <row r="696" spans="1:13" x14ac:dyDescent="0.25">
      <c r="A696" s="10"/>
      <c r="B696" s="10"/>
      <c r="C696" s="11"/>
      <c r="D696" s="10"/>
      <c r="E696" s="10"/>
      <c r="F696" s="10"/>
      <c r="G696" s="10"/>
      <c r="H696" s="10"/>
      <c r="I696" s="10"/>
      <c r="J696" s="10"/>
    </row>
    <row r="697" spans="1:13" ht="225" customHeight="1" x14ac:dyDescent="0.25">
      <c r="A697" s="10" t="s">
        <v>1</v>
      </c>
      <c r="B697" s="10" t="s">
        <v>2</v>
      </c>
      <c r="C697" s="11" t="s">
        <v>818</v>
      </c>
      <c r="D697" s="10" t="s">
        <v>4</v>
      </c>
      <c r="E697" s="10" t="s">
        <v>790</v>
      </c>
      <c r="F697" s="10" t="s">
        <v>819</v>
      </c>
      <c r="G697" s="10" t="s">
        <v>820</v>
      </c>
      <c r="H697" s="10">
        <v>0</v>
      </c>
      <c r="I697" s="10"/>
      <c r="J697" s="10" t="s">
        <v>7</v>
      </c>
    </row>
    <row r="698" spans="1:13" x14ac:dyDescent="0.25">
      <c r="A698" s="10"/>
      <c r="B698" s="10"/>
      <c r="C698" s="11"/>
      <c r="D698" s="10"/>
      <c r="E698" s="10"/>
      <c r="F698" s="10"/>
      <c r="G698" s="10"/>
      <c r="H698" s="10"/>
      <c r="I698" s="10"/>
      <c r="J698" s="10"/>
    </row>
    <row r="699" spans="1:13" ht="225" customHeight="1" x14ac:dyDescent="0.25">
      <c r="A699" s="10" t="s">
        <v>1</v>
      </c>
      <c r="B699" s="10" t="s">
        <v>2</v>
      </c>
      <c r="C699" s="11" t="s">
        <v>821</v>
      </c>
      <c r="D699" s="10" t="s">
        <v>4</v>
      </c>
      <c r="E699" s="10" t="s">
        <v>790</v>
      </c>
      <c r="F699" s="10" t="s">
        <v>822</v>
      </c>
      <c r="G699" s="12">
        <v>11871</v>
      </c>
      <c r="H699" s="10">
        <v>0</v>
      </c>
      <c r="I699" s="10"/>
      <c r="J699" s="10" t="s">
        <v>7</v>
      </c>
    </row>
    <row r="700" spans="1:13" x14ac:dyDescent="0.25">
      <c r="A700" s="10"/>
      <c r="B700" s="10"/>
      <c r="C700" s="11"/>
      <c r="D700" s="10"/>
      <c r="E700" s="10"/>
      <c r="F700" s="10"/>
      <c r="G700" s="12"/>
      <c r="H700" s="10"/>
      <c r="I700" s="10"/>
      <c r="J700" s="10"/>
    </row>
    <row r="701" spans="1:13" ht="225" customHeight="1" x14ac:dyDescent="0.25">
      <c r="A701" s="10" t="s">
        <v>1</v>
      </c>
      <c r="B701" s="10" t="s">
        <v>2</v>
      </c>
      <c r="C701" s="11" t="s">
        <v>823</v>
      </c>
      <c r="D701" s="10" t="s">
        <v>4</v>
      </c>
      <c r="E701" s="10" t="s">
        <v>790</v>
      </c>
      <c r="F701" s="10" t="s">
        <v>824</v>
      </c>
      <c r="G701" s="10" t="s">
        <v>825</v>
      </c>
      <c r="H701" s="10">
        <v>0</v>
      </c>
      <c r="I701" s="10"/>
      <c r="J701" s="10" t="s">
        <v>7</v>
      </c>
    </row>
    <row r="702" spans="1:13" x14ac:dyDescent="0.25">
      <c r="A702" s="10"/>
      <c r="B702" s="10"/>
      <c r="C702" s="11"/>
      <c r="D702" s="10"/>
      <c r="E702" s="10"/>
      <c r="F702" s="10"/>
      <c r="G702" s="10"/>
      <c r="H702" s="10"/>
      <c r="I702" s="10"/>
      <c r="J702" s="10"/>
    </row>
    <row r="703" spans="1:13" ht="195" customHeight="1" x14ac:dyDescent="0.25">
      <c r="A703" s="10" t="s">
        <v>1</v>
      </c>
      <c r="B703" s="10" t="s">
        <v>2</v>
      </c>
      <c r="C703" s="11" t="s">
        <v>826</v>
      </c>
      <c r="D703" s="10" t="s">
        <v>4</v>
      </c>
      <c r="E703" s="10" t="s">
        <v>827</v>
      </c>
      <c r="F703" s="10" t="s">
        <v>828</v>
      </c>
      <c r="G703" s="10" t="s">
        <v>820</v>
      </c>
      <c r="H703" s="10">
        <v>4</v>
      </c>
      <c r="I703" s="10"/>
      <c r="J703" s="10" t="s">
        <v>7</v>
      </c>
      <c r="M703">
        <v>4</v>
      </c>
    </row>
    <row r="704" spans="1:13" x14ac:dyDescent="0.25">
      <c r="A704" s="10"/>
      <c r="B704" s="10"/>
      <c r="C704" s="11"/>
      <c r="D704" s="10"/>
      <c r="E704" s="10"/>
      <c r="F704" s="10"/>
      <c r="G704" s="10"/>
      <c r="H704" s="10"/>
      <c r="I704" s="10"/>
      <c r="J704" s="10"/>
    </row>
    <row r="707" spans="1:10" ht="210" customHeight="1" x14ac:dyDescent="0.25">
      <c r="A707" s="10" t="s">
        <v>1</v>
      </c>
      <c r="B707" s="10" t="s">
        <v>2</v>
      </c>
      <c r="C707" s="11" t="s">
        <v>830</v>
      </c>
      <c r="D707" s="10" t="s">
        <v>4</v>
      </c>
      <c r="E707" s="10" t="s">
        <v>831</v>
      </c>
      <c r="F707" s="10" t="s">
        <v>832</v>
      </c>
      <c r="G707" s="12">
        <v>12997</v>
      </c>
      <c r="H707" s="10">
        <v>3</v>
      </c>
      <c r="I707" s="10"/>
      <c r="J707" s="10" t="s">
        <v>7</v>
      </c>
    </row>
    <row r="708" spans="1:10" x14ac:dyDescent="0.25">
      <c r="A708" s="10"/>
      <c r="B708" s="10"/>
      <c r="C708" s="11"/>
      <c r="D708" s="10"/>
      <c r="E708" s="10"/>
      <c r="F708" s="10"/>
      <c r="G708" s="12"/>
      <c r="H708" s="10"/>
      <c r="I708" s="10"/>
      <c r="J708" s="10"/>
    </row>
    <row r="709" spans="1:10" ht="210" customHeight="1" x14ac:dyDescent="0.25">
      <c r="A709" s="10" t="s">
        <v>1</v>
      </c>
      <c r="B709" s="10" t="s">
        <v>2</v>
      </c>
      <c r="C709" s="11" t="s">
        <v>833</v>
      </c>
      <c r="D709" s="10" t="s">
        <v>4</v>
      </c>
      <c r="E709" s="10" t="s">
        <v>834</v>
      </c>
      <c r="F709" s="10" t="s">
        <v>835</v>
      </c>
      <c r="G709" s="12">
        <v>12785</v>
      </c>
      <c r="H709" s="10">
        <v>3</v>
      </c>
      <c r="I709" s="10"/>
      <c r="J709" s="10" t="s">
        <v>7</v>
      </c>
    </row>
    <row r="710" spans="1:10" x14ac:dyDescent="0.25">
      <c r="A710" s="10"/>
      <c r="B710" s="10"/>
      <c r="C710" s="11"/>
      <c r="D710" s="10"/>
      <c r="E710" s="10"/>
      <c r="F710" s="10"/>
      <c r="G710" s="12"/>
      <c r="H710" s="10"/>
      <c r="I710" s="10"/>
      <c r="J710" s="10"/>
    </row>
    <row r="711" spans="1:10" ht="210" customHeight="1" x14ac:dyDescent="0.25">
      <c r="A711" s="10" t="s">
        <v>1</v>
      </c>
      <c r="B711" s="10" t="s">
        <v>2</v>
      </c>
      <c r="C711" s="11" t="s">
        <v>836</v>
      </c>
      <c r="D711" s="10" t="s">
        <v>4</v>
      </c>
      <c r="E711" s="10" t="s">
        <v>837</v>
      </c>
      <c r="F711" s="10" t="s">
        <v>835</v>
      </c>
      <c r="G711" s="12">
        <v>12816</v>
      </c>
      <c r="H711" s="10">
        <v>3</v>
      </c>
      <c r="I711" s="10"/>
      <c r="J711" s="10" t="s">
        <v>7</v>
      </c>
    </row>
    <row r="712" spans="1:10" x14ac:dyDescent="0.25">
      <c r="A712" s="10"/>
      <c r="B712" s="10"/>
      <c r="C712" s="11"/>
      <c r="D712" s="10"/>
      <c r="E712" s="10"/>
      <c r="F712" s="10"/>
      <c r="G712" s="12"/>
      <c r="H712" s="10"/>
      <c r="I712" s="10"/>
      <c r="J712" s="10"/>
    </row>
    <row r="713" spans="1:10" ht="210" customHeight="1" x14ac:dyDescent="0.25">
      <c r="A713" s="10" t="s">
        <v>1</v>
      </c>
      <c r="B713" s="10" t="s">
        <v>2</v>
      </c>
      <c r="C713" s="11" t="s">
        <v>838</v>
      </c>
      <c r="D713" s="10" t="s">
        <v>4</v>
      </c>
      <c r="E713" s="10" t="s">
        <v>839</v>
      </c>
      <c r="F713" s="10" t="s">
        <v>832</v>
      </c>
      <c r="G713" s="12">
        <v>12844</v>
      </c>
      <c r="H713" s="10">
        <v>3</v>
      </c>
      <c r="I713" s="10"/>
      <c r="J713" s="10" t="s">
        <v>7</v>
      </c>
    </row>
    <row r="714" spans="1:10" x14ac:dyDescent="0.25">
      <c r="A714" s="10"/>
      <c r="B714" s="10"/>
      <c r="C714" s="11"/>
      <c r="D714" s="10"/>
      <c r="E714" s="10"/>
      <c r="F714" s="10"/>
      <c r="G714" s="12"/>
      <c r="H714" s="10"/>
      <c r="I714" s="10"/>
      <c r="J714" s="10"/>
    </row>
    <row r="715" spans="1:10" ht="270" customHeight="1" x14ac:dyDescent="0.25">
      <c r="A715" s="10" t="s">
        <v>1</v>
      </c>
      <c r="B715" s="10" t="s">
        <v>2</v>
      </c>
      <c r="C715" s="11" t="s">
        <v>840</v>
      </c>
      <c r="D715" s="10" t="s">
        <v>4</v>
      </c>
      <c r="E715" s="10" t="s">
        <v>101</v>
      </c>
      <c r="F715" s="10" t="s">
        <v>627</v>
      </c>
      <c r="G715" s="10" t="s">
        <v>841</v>
      </c>
      <c r="H715" s="10">
        <v>3</v>
      </c>
      <c r="I715" s="10"/>
      <c r="J715" s="10" t="s">
        <v>7</v>
      </c>
    </row>
    <row r="716" spans="1:10" x14ac:dyDescent="0.25">
      <c r="A716" s="10"/>
      <c r="B716" s="10"/>
      <c r="C716" s="11"/>
      <c r="D716" s="10"/>
      <c r="E716" s="10"/>
      <c r="F716" s="10"/>
      <c r="G716" s="10"/>
      <c r="H716" s="10"/>
      <c r="I716" s="10"/>
      <c r="J716" s="10"/>
    </row>
    <row r="717" spans="1:10" ht="270" customHeight="1" x14ac:dyDescent="0.25">
      <c r="A717" s="10" t="s">
        <v>1</v>
      </c>
      <c r="B717" s="10" t="s">
        <v>2</v>
      </c>
      <c r="C717" s="11" t="s">
        <v>842</v>
      </c>
      <c r="D717" s="10" t="s">
        <v>4</v>
      </c>
      <c r="E717" s="10" t="s">
        <v>101</v>
      </c>
      <c r="F717" s="10" t="s">
        <v>636</v>
      </c>
      <c r="G717" s="10" t="s">
        <v>634</v>
      </c>
      <c r="H717" s="10">
        <v>3</v>
      </c>
      <c r="I717" s="10"/>
      <c r="J717" s="10" t="s">
        <v>7</v>
      </c>
    </row>
    <row r="718" spans="1:10" x14ac:dyDescent="0.25">
      <c r="A718" s="10"/>
      <c r="B718" s="10"/>
      <c r="C718" s="11"/>
      <c r="D718" s="10"/>
      <c r="E718" s="10"/>
      <c r="F718" s="10"/>
      <c r="G718" s="10"/>
      <c r="H718" s="10"/>
      <c r="I718" s="10"/>
      <c r="J718" s="10"/>
    </row>
    <row r="719" spans="1:10" ht="195" customHeight="1" x14ac:dyDescent="0.25">
      <c r="A719" s="10" t="s">
        <v>1</v>
      </c>
      <c r="B719" s="10" t="s">
        <v>2</v>
      </c>
      <c r="C719" s="11" t="s">
        <v>843</v>
      </c>
      <c r="D719" s="10" t="s">
        <v>4</v>
      </c>
      <c r="E719" s="10" t="s">
        <v>844</v>
      </c>
      <c r="F719" s="10" t="s">
        <v>845</v>
      </c>
      <c r="G719" s="12">
        <v>12905</v>
      </c>
      <c r="H719" s="10">
        <v>3</v>
      </c>
      <c r="I719" s="10"/>
      <c r="J719" s="10" t="s">
        <v>7</v>
      </c>
    </row>
    <row r="720" spans="1:10" x14ac:dyDescent="0.25">
      <c r="A720" s="10"/>
      <c r="B720" s="10"/>
      <c r="C720" s="11"/>
      <c r="D720" s="10"/>
      <c r="E720" s="10"/>
      <c r="F720" s="10"/>
      <c r="G720" s="12"/>
      <c r="H720" s="10"/>
      <c r="I720" s="10"/>
      <c r="J720" s="10"/>
    </row>
    <row r="721" spans="1:10" ht="270" customHeight="1" x14ac:dyDescent="0.25">
      <c r="A721" s="10" t="s">
        <v>1</v>
      </c>
      <c r="B721" s="10" t="s">
        <v>22</v>
      </c>
      <c r="C721" s="11" t="s">
        <v>846</v>
      </c>
      <c r="D721" s="10" t="s">
        <v>4</v>
      </c>
      <c r="E721" s="10" t="s">
        <v>101</v>
      </c>
      <c r="F721" s="10" t="s">
        <v>847</v>
      </c>
      <c r="G721" s="10">
        <f>-2 / 30</f>
        <v>-6.6666666666666666E-2</v>
      </c>
      <c r="H721" s="10">
        <v>3</v>
      </c>
      <c r="I721" s="10"/>
      <c r="J721" s="10" t="s">
        <v>7</v>
      </c>
    </row>
    <row r="722" spans="1:10" x14ac:dyDescent="0.25">
      <c r="A722" s="10"/>
      <c r="B722" s="10"/>
      <c r="C722" s="11"/>
      <c r="D722" s="10"/>
      <c r="E722" s="10"/>
      <c r="F722" s="10"/>
      <c r="G722" s="10"/>
      <c r="H722" s="10"/>
      <c r="I722" s="10"/>
      <c r="J722" s="10"/>
    </row>
    <row r="723" spans="1:10" ht="210" customHeight="1" x14ac:dyDescent="0.25">
      <c r="A723" s="10" t="s">
        <v>1</v>
      </c>
      <c r="B723" s="10" t="s">
        <v>2</v>
      </c>
      <c r="C723" s="11" t="s">
        <v>848</v>
      </c>
      <c r="D723" s="10" t="s">
        <v>4</v>
      </c>
      <c r="E723" s="10" t="s">
        <v>849</v>
      </c>
      <c r="F723" s="10" t="s">
        <v>832</v>
      </c>
      <c r="G723" s="12">
        <v>13058</v>
      </c>
      <c r="H723" s="10">
        <v>3</v>
      </c>
      <c r="I723" s="10"/>
      <c r="J723" s="10" t="s">
        <v>7</v>
      </c>
    </row>
    <row r="724" spans="1:10" x14ac:dyDescent="0.25">
      <c r="A724" s="10"/>
      <c r="B724" s="10"/>
      <c r="C724" s="11"/>
      <c r="D724" s="10"/>
      <c r="E724" s="10"/>
      <c r="F724" s="10"/>
      <c r="G724" s="12"/>
      <c r="H724" s="10"/>
      <c r="I724" s="10"/>
      <c r="J724" s="10"/>
    </row>
    <row r="725" spans="1:10" ht="195" customHeight="1" x14ac:dyDescent="0.25">
      <c r="A725" s="10" t="s">
        <v>1</v>
      </c>
      <c r="B725" s="10" t="s">
        <v>2</v>
      </c>
      <c r="C725" s="11" t="s">
        <v>850</v>
      </c>
      <c r="D725" s="10" t="s">
        <v>4</v>
      </c>
      <c r="E725" s="10" t="s">
        <v>851</v>
      </c>
      <c r="F725" s="10" t="s">
        <v>845</v>
      </c>
      <c r="G725" s="12">
        <v>12785</v>
      </c>
      <c r="H725" s="10">
        <v>3</v>
      </c>
      <c r="I725" s="10"/>
      <c r="J725" s="10" t="s">
        <v>7</v>
      </c>
    </row>
    <row r="726" spans="1:10" x14ac:dyDescent="0.25">
      <c r="A726" s="10"/>
      <c r="B726" s="10"/>
      <c r="C726" s="11"/>
      <c r="D726" s="10"/>
      <c r="E726" s="10"/>
      <c r="F726" s="10"/>
      <c r="G726" s="12"/>
      <c r="H726" s="10"/>
      <c r="I726" s="10"/>
      <c r="J726" s="10"/>
    </row>
    <row r="727" spans="1:10" ht="195" customHeight="1" x14ac:dyDescent="0.25">
      <c r="A727" s="10" t="s">
        <v>1</v>
      </c>
      <c r="B727" s="10" t="s">
        <v>2</v>
      </c>
      <c r="C727" s="11" t="s">
        <v>852</v>
      </c>
      <c r="D727" s="10" t="s">
        <v>4</v>
      </c>
      <c r="E727" s="10" t="s">
        <v>853</v>
      </c>
      <c r="F727" s="10" t="s">
        <v>832</v>
      </c>
      <c r="G727" s="12">
        <v>13028</v>
      </c>
      <c r="H727" s="10">
        <v>3</v>
      </c>
      <c r="I727" s="10"/>
      <c r="J727" s="10" t="s">
        <v>7</v>
      </c>
    </row>
    <row r="728" spans="1:10" x14ac:dyDescent="0.25">
      <c r="A728" s="10"/>
      <c r="B728" s="10"/>
      <c r="C728" s="11"/>
      <c r="D728" s="10"/>
      <c r="E728" s="10"/>
      <c r="F728" s="10"/>
      <c r="G728" s="12"/>
      <c r="H728" s="10"/>
      <c r="I728" s="10"/>
      <c r="J728" s="10"/>
    </row>
    <row r="729" spans="1:10" ht="195" customHeight="1" x14ac:dyDescent="0.25">
      <c r="A729" s="10" t="s">
        <v>1</v>
      </c>
      <c r="B729" s="10" t="s">
        <v>22</v>
      </c>
      <c r="C729" s="11" t="s">
        <v>854</v>
      </c>
      <c r="D729" s="10" t="s">
        <v>4</v>
      </c>
      <c r="E729" s="10" t="s">
        <v>855</v>
      </c>
      <c r="F729" s="10" t="s">
        <v>636</v>
      </c>
      <c r="G729" s="10">
        <f>-1 / 35</f>
        <v>-2.8571428571428571E-2</v>
      </c>
      <c r="H729" s="10">
        <v>3</v>
      </c>
      <c r="I729" s="10"/>
      <c r="J729" s="10" t="s">
        <v>7</v>
      </c>
    </row>
    <row r="730" spans="1:10" x14ac:dyDescent="0.25">
      <c r="A730" s="10"/>
      <c r="B730" s="10"/>
      <c r="C730" s="11"/>
      <c r="D730" s="10"/>
      <c r="E730" s="10"/>
      <c r="F730" s="10"/>
      <c r="G730" s="10"/>
      <c r="H730" s="10"/>
      <c r="I730" s="10"/>
      <c r="J730" s="10"/>
    </row>
    <row r="731" spans="1:10" ht="210" customHeight="1" x14ac:dyDescent="0.25">
      <c r="A731" s="10" t="s">
        <v>1</v>
      </c>
      <c r="B731" s="10" t="s">
        <v>2</v>
      </c>
      <c r="C731" s="11" t="s">
        <v>856</v>
      </c>
      <c r="D731" s="10" t="s">
        <v>4</v>
      </c>
      <c r="E731" s="10" t="s">
        <v>857</v>
      </c>
      <c r="F731" s="10" t="s">
        <v>627</v>
      </c>
      <c r="G731" s="10" t="s">
        <v>858</v>
      </c>
      <c r="H731" s="10">
        <v>3</v>
      </c>
      <c r="I731" s="10"/>
      <c r="J731" s="10" t="s">
        <v>664</v>
      </c>
    </row>
    <row r="732" spans="1:10" x14ac:dyDescent="0.25">
      <c r="A732" s="10"/>
      <c r="B732" s="10"/>
      <c r="C732" s="11"/>
      <c r="D732" s="10"/>
      <c r="E732" s="10"/>
      <c r="F732" s="10"/>
      <c r="G732" s="10"/>
      <c r="H732" s="10"/>
      <c r="I732" s="10"/>
      <c r="J732" s="10"/>
    </row>
    <row r="735" spans="1:10" ht="195" customHeight="1" x14ac:dyDescent="0.25">
      <c r="A735" s="10" t="s">
        <v>1</v>
      </c>
      <c r="B735" s="10" t="s">
        <v>2</v>
      </c>
      <c r="C735" s="11" t="s">
        <v>859</v>
      </c>
      <c r="D735" s="10" t="s">
        <v>4</v>
      </c>
      <c r="E735" s="10" t="s">
        <v>860</v>
      </c>
      <c r="F735" s="10" t="s">
        <v>157</v>
      </c>
      <c r="G735" s="9">
        <v>42093</v>
      </c>
      <c r="H735" s="10">
        <v>3</v>
      </c>
      <c r="I735" s="10"/>
      <c r="J735" s="10" t="s">
        <v>7</v>
      </c>
    </row>
    <row r="736" spans="1:10" x14ac:dyDescent="0.25">
      <c r="A736" s="10"/>
      <c r="B736" s="10"/>
      <c r="C736" s="11"/>
      <c r="D736" s="10"/>
      <c r="E736" s="10"/>
      <c r="F736" s="10"/>
      <c r="G736" s="9"/>
      <c r="H736" s="10"/>
      <c r="I736" s="10"/>
      <c r="J736" s="10"/>
    </row>
    <row r="737" spans="1:13" ht="210" customHeight="1" x14ac:dyDescent="0.25">
      <c r="A737" s="10" t="s">
        <v>1</v>
      </c>
      <c r="B737" s="10" t="s">
        <v>2</v>
      </c>
      <c r="C737" s="11" t="s">
        <v>861</v>
      </c>
      <c r="D737" s="10" t="s">
        <v>4</v>
      </c>
      <c r="E737" s="10" t="s">
        <v>862</v>
      </c>
      <c r="F737" s="10" t="s">
        <v>157</v>
      </c>
      <c r="G737" s="9">
        <v>42109</v>
      </c>
      <c r="H737" s="10">
        <v>1</v>
      </c>
      <c r="I737" s="10"/>
      <c r="J737" s="10" t="s">
        <v>7</v>
      </c>
    </row>
    <row r="738" spans="1:13" x14ac:dyDescent="0.25">
      <c r="A738" s="10"/>
      <c r="B738" s="10"/>
      <c r="C738" s="11"/>
      <c r="D738" s="10"/>
      <c r="E738" s="10"/>
      <c r="F738" s="10"/>
      <c r="G738" s="9"/>
      <c r="H738" s="10"/>
      <c r="I738" s="10"/>
      <c r="J738" s="10"/>
    </row>
    <row r="739" spans="1:13" ht="195" customHeight="1" x14ac:dyDescent="0.25">
      <c r="A739" s="10" t="s">
        <v>1</v>
      </c>
      <c r="B739" s="10" t="s">
        <v>2</v>
      </c>
      <c r="C739" s="11" t="s">
        <v>863</v>
      </c>
      <c r="D739" s="10" t="s">
        <v>4</v>
      </c>
      <c r="E739" s="10" t="s">
        <v>864</v>
      </c>
      <c r="F739" s="10" t="s">
        <v>266</v>
      </c>
      <c r="G739" s="10" t="s">
        <v>865</v>
      </c>
      <c r="H739" s="10">
        <v>3</v>
      </c>
      <c r="I739" s="10"/>
      <c r="J739" s="10" t="s">
        <v>7</v>
      </c>
    </row>
    <row r="740" spans="1:13" x14ac:dyDescent="0.25">
      <c r="A740" s="10"/>
      <c r="B740" s="10"/>
      <c r="C740" s="11"/>
      <c r="D740" s="10"/>
      <c r="E740" s="10"/>
      <c r="F740" s="10"/>
      <c r="G740" s="10"/>
      <c r="H740" s="10"/>
      <c r="I740" s="10"/>
      <c r="J740" s="10"/>
    </row>
    <row r="741" spans="1:13" ht="180" customHeight="1" x14ac:dyDescent="0.25">
      <c r="A741" s="10" t="s">
        <v>1</v>
      </c>
      <c r="B741" s="10" t="s">
        <v>2</v>
      </c>
      <c r="C741" s="11" t="s">
        <v>866</v>
      </c>
      <c r="D741" s="10" t="s">
        <v>4</v>
      </c>
      <c r="E741" s="10" t="s">
        <v>867</v>
      </c>
      <c r="F741" s="10" t="s">
        <v>563</v>
      </c>
      <c r="G741" s="9">
        <v>42175</v>
      </c>
      <c r="H741" s="10">
        <v>1</v>
      </c>
      <c r="I741" s="10"/>
      <c r="J741" s="10" t="s">
        <v>7</v>
      </c>
    </row>
    <row r="742" spans="1:13" x14ac:dyDescent="0.25">
      <c r="A742" s="10"/>
      <c r="B742" s="10"/>
      <c r="C742" s="11"/>
      <c r="D742" s="10"/>
      <c r="E742" s="10"/>
      <c r="F742" s="10"/>
      <c r="G742" s="9"/>
      <c r="H742" s="10"/>
      <c r="I742" s="10"/>
      <c r="J742" s="10"/>
    </row>
    <row r="743" spans="1:13" ht="180" customHeight="1" x14ac:dyDescent="0.25">
      <c r="A743" s="10" t="s">
        <v>1</v>
      </c>
      <c r="B743" s="10" t="s">
        <v>2</v>
      </c>
      <c r="C743" s="11" t="s">
        <v>868</v>
      </c>
      <c r="D743" s="10" t="s">
        <v>4</v>
      </c>
      <c r="E743" s="10" t="s">
        <v>869</v>
      </c>
      <c r="F743" s="10" t="s">
        <v>563</v>
      </c>
      <c r="G743" s="9">
        <v>42358</v>
      </c>
      <c r="H743" s="10">
        <v>1</v>
      </c>
      <c r="I743" s="10"/>
      <c r="J743" s="10" t="s">
        <v>7</v>
      </c>
    </row>
    <row r="744" spans="1:13" x14ac:dyDescent="0.25">
      <c r="A744" s="10"/>
      <c r="B744" s="10"/>
      <c r="C744" s="11"/>
      <c r="D744" s="10"/>
      <c r="E744" s="10"/>
      <c r="F744" s="10"/>
      <c r="G744" s="9"/>
      <c r="H744" s="10"/>
      <c r="I744" s="10"/>
      <c r="J744" s="10"/>
      <c r="L744">
        <v>2</v>
      </c>
      <c r="M744">
        <v>-1</v>
      </c>
    </row>
    <row r="745" spans="1:13" ht="195" customHeight="1" x14ac:dyDescent="0.25">
      <c r="A745" s="10" t="s">
        <v>1</v>
      </c>
      <c r="B745" s="10" t="s">
        <v>2</v>
      </c>
      <c r="C745" s="11" t="s">
        <v>870</v>
      </c>
      <c r="D745" s="10" t="s">
        <v>4</v>
      </c>
      <c r="E745" s="10" t="s">
        <v>871</v>
      </c>
      <c r="F745" s="10" t="s">
        <v>872</v>
      </c>
      <c r="G745" s="12">
        <v>12905</v>
      </c>
      <c r="H745" s="10">
        <v>3</v>
      </c>
      <c r="I745" s="10"/>
      <c r="J745" s="10" t="s">
        <v>7</v>
      </c>
    </row>
    <row r="746" spans="1:13" x14ac:dyDescent="0.25">
      <c r="A746" s="10"/>
      <c r="B746" s="10"/>
      <c r="C746" s="11"/>
      <c r="D746" s="10"/>
      <c r="E746" s="10"/>
      <c r="F746" s="10"/>
      <c r="G746" s="12"/>
      <c r="H746" s="10"/>
      <c r="I746" s="10"/>
      <c r="J746" s="10"/>
    </row>
    <row r="747" spans="1:13" ht="195" customHeight="1" x14ac:dyDescent="0.25">
      <c r="A747" s="10" t="s">
        <v>1</v>
      </c>
      <c r="B747" s="10" t="s">
        <v>2</v>
      </c>
      <c r="C747" s="11" t="s">
        <v>873</v>
      </c>
      <c r="D747" s="10" t="s">
        <v>4</v>
      </c>
      <c r="E747" s="10" t="s">
        <v>874</v>
      </c>
      <c r="F747" s="10" t="s">
        <v>875</v>
      </c>
      <c r="G747" s="9">
        <v>42302</v>
      </c>
      <c r="H747" s="10">
        <v>3</v>
      </c>
      <c r="I747" s="10"/>
      <c r="J747" s="10" t="s">
        <v>7</v>
      </c>
    </row>
    <row r="748" spans="1:13" x14ac:dyDescent="0.25">
      <c r="A748" s="10"/>
      <c r="B748" s="10"/>
      <c r="C748" s="11"/>
      <c r="D748" s="10"/>
      <c r="E748" s="10"/>
      <c r="F748" s="10"/>
      <c r="G748" s="9"/>
      <c r="H748" s="10"/>
      <c r="I748" s="10"/>
      <c r="J748" s="10"/>
    </row>
    <row r="749" spans="1:13" ht="240" customHeight="1" x14ac:dyDescent="0.25">
      <c r="A749" s="10" t="s">
        <v>1</v>
      </c>
      <c r="B749" s="10" t="s">
        <v>22</v>
      </c>
      <c r="C749" s="11" t="s">
        <v>876</v>
      </c>
      <c r="D749" s="10" t="s">
        <v>4</v>
      </c>
      <c r="E749" s="10" t="s">
        <v>436</v>
      </c>
      <c r="F749" s="10" t="s">
        <v>651</v>
      </c>
      <c r="G749" s="10">
        <f>-2 / 1</f>
        <v>-2</v>
      </c>
      <c r="H749" s="10">
        <v>3</v>
      </c>
      <c r="I749" s="10"/>
      <c r="J749" s="10" t="s">
        <v>7</v>
      </c>
    </row>
    <row r="750" spans="1:13" x14ac:dyDescent="0.25">
      <c r="A750" s="10"/>
      <c r="B750" s="10"/>
      <c r="C750" s="11"/>
      <c r="D750" s="10"/>
      <c r="E750" s="10"/>
      <c r="F750" s="10"/>
      <c r="G750" s="10"/>
      <c r="H750" s="10"/>
      <c r="I750" s="10"/>
      <c r="J750" s="10"/>
    </row>
    <row r="751" spans="1:13" ht="210" customHeight="1" x14ac:dyDescent="0.25">
      <c r="A751" s="10" t="s">
        <v>1</v>
      </c>
      <c r="B751" s="10" t="s">
        <v>2</v>
      </c>
      <c r="C751" s="11" t="s">
        <v>877</v>
      </c>
      <c r="D751" s="10" t="s">
        <v>4</v>
      </c>
      <c r="E751" s="10" t="s">
        <v>878</v>
      </c>
      <c r="F751" s="10" t="s">
        <v>651</v>
      </c>
      <c r="G751" s="10" t="s">
        <v>553</v>
      </c>
      <c r="H751" s="10">
        <v>3</v>
      </c>
      <c r="I751" s="10"/>
      <c r="J751" s="10" t="s">
        <v>7</v>
      </c>
    </row>
    <row r="752" spans="1:13" x14ac:dyDescent="0.25">
      <c r="A752" s="10"/>
      <c r="B752" s="10"/>
      <c r="C752" s="11"/>
      <c r="D752" s="10"/>
      <c r="E752" s="10"/>
      <c r="F752" s="10"/>
      <c r="G752" s="10"/>
      <c r="H752" s="10"/>
      <c r="I752" s="10"/>
      <c r="J752" s="10"/>
    </row>
    <row r="753" spans="1:10" ht="210" customHeight="1" x14ac:dyDescent="0.25">
      <c r="A753" s="10" t="s">
        <v>1</v>
      </c>
      <c r="B753" s="10" t="s">
        <v>2</v>
      </c>
      <c r="C753" s="11" t="s">
        <v>879</v>
      </c>
      <c r="D753" s="10" t="s">
        <v>4</v>
      </c>
      <c r="E753" s="10" t="s">
        <v>880</v>
      </c>
      <c r="F753" s="10" t="s">
        <v>651</v>
      </c>
      <c r="G753" s="9">
        <v>42272</v>
      </c>
      <c r="H753" s="10">
        <v>3</v>
      </c>
      <c r="I753" s="10"/>
      <c r="J753" s="10" t="s">
        <v>7</v>
      </c>
    </row>
    <row r="754" spans="1:10" x14ac:dyDescent="0.25">
      <c r="A754" s="10"/>
      <c r="B754" s="10"/>
      <c r="C754" s="11"/>
      <c r="D754" s="10"/>
      <c r="E754" s="10"/>
      <c r="F754" s="10"/>
      <c r="G754" s="9"/>
      <c r="H754" s="10"/>
      <c r="I754" s="10"/>
      <c r="J754" s="10"/>
    </row>
    <row r="755" spans="1:10" ht="195" customHeight="1" x14ac:dyDescent="0.25">
      <c r="A755" s="10" t="s">
        <v>1</v>
      </c>
      <c r="B755" s="10" t="s">
        <v>2</v>
      </c>
      <c r="C755" s="11" t="s">
        <v>881</v>
      </c>
      <c r="D755" s="10" t="s">
        <v>4</v>
      </c>
      <c r="E755" s="10" t="s">
        <v>882</v>
      </c>
      <c r="F755" s="10" t="s">
        <v>875</v>
      </c>
      <c r="G755" s="10" t="s">
        <v>778</v>
      </c>
      <c r="H755" s="10">
        <v>3</v>
      </c>
      <c r="I755" s="10"/>
      <c r="J755" s="10" t="s">
        <v>7</v>
      </c>
    </row>
    <row r="756" spans="1:10" x14ac:dyDescent="0.25">
      <c r="A756" s="10"/>
      <c r="B756" s="10"/>
      <c r="C756" s="11"/>
      <c r="D756" s="10"/>
      <c r="E756" s="10"/>
      <c r="F756" s="10"/>
      <c r="G756" s="10"/>
      <c r="H756" s="10"/>
      <c r="I756" s="10"/>
      <c r="J756" s="10"/>
    </row>
    <row r="757" spans="1:10" ht="195" customHeight="1" x14ac:dyDescent="0.25">
      <c r="A757" s="10" t="s">
        <v>1</v>
      </c>
      <c r="B757" s="10" t="s">
        <v>2</v>
      </c>
      <c r="C757" s="11" t="s">
        <v>883</v>
      </c>
      <c r="D757" s="10" t="s">
        <v>4</v>
      </c>
      <c r="E757" s="10" t="s">
        <v>884</v>
      </c>
      <c r="F757" s="10" t="s">
        <v>875</v>
      </c>
      <c r="G757" s="10" t="s">
        <v>778</v>
      </c>
      <c r="H757" s="10">
        <v>3</v>
      </c>
      <c r="I757" s="10"/>
      <c r="J757" s="10" t="s">
        <v>7</v>
      </c>
    </row>
    <row r="758" spans="1:10" x14ac:dyDescent="0.25">
      <c r="A758" s="10"/>
      <c r="B758" s="10"/>
      <c r="C758" s="11"/>
      <c r="D758" s="10"/>
      <c r="E758" s="10"/>
      <c r="F758" s="10"/>
      <c r="G758" s="10"/>
      <c r="H758" s="10"/>
      <c r="I758" s="10"/>
      <c r="J758" s="10"/>
    </row>
    <row r="759" spans="1:10" ht="270" customHeight="1" x14ac:dyDescent="0.25">
      <c r="A759" s="10" t="s">
        <v>1</v>
      </c>
      <c r="B759" s="10" t="s">
        <v>22</v>
      </c>
      <c r="C759" s="11" t="s">
        <v>885</v>
      </c>
      <c r="D759" s="10" t="s">
        <v>4</v>
      </c>
      <c r="E759" s="10" t="s">
        <v>333</v>
      </c>
      <c r="F759" s="10" t="s">
        <v>610</v>
      </c>
      <c r="G759" s="10">
        <f>-1 / 1</f>
        <v>-1</v>
      </c>
      <c r="H759" s="10">
        <v>3</v>
      </c>
      <c r="I759" s="10"/>
      <c r="J759" s="10" t="s">
        <v>51</v>
      </c>
    </row>
    <row r="760" spans="1:10" x14ac:dyDescent="0.25">
      <c r="A760" s="10"/>
      <c r="B760" s="10"/>
      <c r="C760" s="11"/>
      <c r="D760" s="10"/>
      <c r="E760" s="10"/>
      <c r="F760" s="10"/>
      <c r="G760" s="10"/>
      <c r="H760" s="10"/>
      <c r="I760" s="10"/>
      <c r="J760" s="10"/>
    </row>
    <row r="763" spans="1:10" ht="45" x14ac:dyDescent="0.25">
      <c r="A763" s="8" t="s">
        <v>886</v>
      </c>
      <c r="B763" s="8" t="s">
        <v>887</v>
      </c>
      <c r="C763" s="8" t="s">
        <v>888</v>
      </c>
      <c r="D763" s="8" t="s">
        <v>889</v>
      </c>
      <c r="E763" s="8" t="s">
        <v>890</v>
      </c>
      <c r="F763" s="8" t="s">
        <v>891</v>
      </c>
      <c r="G763" s="8" t="s">
        <v>892</v>
      </c>
      <c r="H763" s="8" t="s">
        <v>893</v>
      </c>
      <c r="I763" s="8" t="s">
        <v>894</v>
      </c>
      <c r="J763" s="8" t="s">
        <v>895</v>
      </c>
    </row>
    <row r="764" spans="1:10" ht="195" customHeight="1" x14ac:dyDescent="0.25">
      <c r="A764" s="10" t="s">
        <v>1</v>
      </c>
      <c r="B764" s="10" t="s">
        <v>2</v>
      </c>
      <c r="C764" s="11" t="s">
        <v>896</v>
      </c>
      <c r="D764" s="10" t="s">
        <v>4</v>
      </c>
      <c r="E764" s="10" t="s">
        <v>897</v>
      </c>
      <c r="F764" s="10" t="s">
        <v>898</v>
      </c>
      <c r="G764" s="12">
        <v>12785</v>
      </c>
      <c r="H764" s="10">
        <v>3</v>
      </c>
      <c r="I764" s="10"/>
      <c r="J764" s="10" t="s">
        <v>7</v>
      </c>
    </row>
    <row r="765" spans="1:10" x14ac:dyDescent="0.25">
      <c r="A765" s="10"/>
      <c r="B765" s="10"/>
      <c r="C765" s="11"/>
      <c r="D765" s="10"/>
      <c r="E765" s="10"/>
      <c r="F765" s="10"/>
      <c r="G765" s="12"/>
      <c r="H765" s="10"/>
      <c r="I765" s="10"/>
      <c r="J765" s="10"/>
    </row>
    <row r="766" spans="1:10" ht="195" customHeight="1" x14ac:dyDescent="0.25">
      <c r="A766" s="10" t="s">
        <v>1</v>
      </c>
      <c r="B766" s="10" t="s">
        <v>22</v>
      </c>
      <c r="C766" s="11" t="s">
        <v>899</v>
      </c>
      <c r="D766" s="10" t="s">
        <v>4</v>
      </c>
      <c r="E766" s="10" t="s">
        <v>900</v>
      </c>
      <c r="F766" s="10" t="s">
        <v>901</v>
      </c>
      <c r="G766" s="10" t="s">
        <v>260</v>
      </c>
      <c r="H766" s="10">
        <v>3</v>
      </c>
      <c r="I766" s="10"/>
      <c r="J766" s="10" t="s">
        <v>7</v>
      </c>
    </row>
    <row r="767" spans="1:10" x14ac:dyDescent="0.25">
      <c r="A767" s="10"/>
      <c r="B767" s="10"/>
      <c r="C767" s="11"/>
      <c r="D767" s="10"/>
      <c r="E767" s="10"/>
      <c r="F767" s="10"/>
      <c r="G767" s="10"/>
      <c r="H767" s="10"/>
      <c r="I767" s="10"/>
      <c r="J767" s="10"/>
    </row>
    <row r="768" spans="1:10" ht="210" customHeight="1" x14ac:dyDescent="0.25">
      <c r="A768" s="10" t="s">
        <v>1</v>
      </c>
      <c r="B768" s="10" t="s">
        <v>22</v>
      </c>
      <c r="C768" s="11" t="s">
        <v>902</v>
      </c>
      <c r="D768" s="10" t="s">
        <v>4</v>
      </c>
      <c r="E768" s="10" t="s">
        <v>903</v>
      </c>
      <c r="F768" s="10" t="s">
        <v>635</v>
      </c>
      <c r="G768" s="10" t="s">
        <v>605</v>
      </c>
      <c r="H768" s="10">
        <v>3</v>
      </c>
      <c r="I768" s="10"/>
      <c r="J768" s="10" t="s">
        <v>7</v>
      </c>
    </row>
    <row r="769" spans="1:10" x14ac:dyDescent="0.25">
      <c r="A769" s="10"/>
      <c r="B769" s="10"/>
      <c r="C769" s="11"/>
      <c r="D769" s="10"/>
      <c r="E769" s="10"/>
      <c r="F769" s="10"/>
      <c r="G769" s="10"/>
      <c r="H769" s="10"/>
      <c r="I769" s="10"/>
      <c r="J769" s="10"/>
    </row>
    <row r="770" spans="1:10" ht="210" customHeight="1" x14ac:dyDescent="0.25">
      <c r="A770" s="10" t="s">
        <v>1</v>
      </c>
      <c r="B770" s="10" t="s">
        <v>2</v>
      </c>
      <c r="C770" s="11" t="s">
        <v>904</v>
      </c>
      <c r="D770" s="10" t="s">
        <v>4</v>
      </c>
      <c r="E770" s="10" t="s">
        <v>903</v>
      </c>
      <c r="F770" s="10" t="s">
        <v>635</v>
      </c>
      <c r="G770" s="9">
        <v>42053</v>
      </c>
      <c r="H770" s="10">
        <v>3</v>
      </c>
      <c r="I770" s="10"/>
      <c r="J770" s="10" t="s">
        <v>7</v>
      </c>
    </row>
    <row r="771" spans="1:10" x14ac:dyDescent="0.25">
      <c r="A771" s="10"/>
      <c r="B771" s="10"/>
      <c r="C771" s="11"/>
      <c r="D771" s="10"/>
      <c r="E771" s="10"/>
      <c r="F771" s="10"/>
      <c r="G771" s="9"/>
      <c r="H771" s="10"/>
      <c r="I771" s="10"/>
      <c r="J771" s="10"/>
    </row>
    <row r="772" spans="1:10" ht="210" customHeight="1" x14ac:dyDescent="0.25">
      <c r="A772" s="10" t="s">
        <v>1</v>
      </c>
      <c r="B772" s="10" t="s">
        <v>2</v>
      </c>
      <c r="C772" s="11" t="s">
        <v>905</v>
      </c>
      <c r="D772" s="10" t="s">
        <v>4</v>
      </c>
      <c r="E772" s="10" t="s">
        <v>903</v>
      </c>
      <c r="F772" s="10" t="s">
        <v>635</v>
      </c>
      <c r="G772" s="9">
        <v>42264</v>
      </c>
      <c r="H772" s="10">
        <v>3</v>
      </c>
      <c r="I772" s="10"/>
      <c r="J772" s="10" t="s">
        <v>7</v>
      </c>
    </row>
    <row r="773" spans="1:10" x14ac:dyDescent="0.25">
      <c r="A773" s="10"/>
      <c r="B773" s="10"/>
      <c r="C773" s="11"/>
      <c r="D773" s="10"/>
      <c r="E773" s="10"/>
      <c r="F773" s="10"/>
      <c r="G773" s="9"/>
      <c r="H773" s="10"/>
      <c r="I773" s="10"/>
      <c r="J773" s="10"/>
    </row>
    <row r="774" spans="1:10" ht="210" customHeight="1" x14ac:dyDescent="0.25">
      <c r="A774" s="10" t="s">
        <v>1</v>
      </c>
      <c r="B774" s="10" t="s">
        <v>22</v>
      </c>
      <c r="C774" s="11" t="s">
        <v>906</v>
      </c>
      <c r="D774" s="10" t="s">
        <v>4</v>
      </c>
      <c r="E774" s="10" t="s">
        <v>907</v>
      </c>
      <c r="F774" s="10" t="s">
        <v>908</v>
      </c>
      <c r="G774" s="10" t="s">
        <v>260</v>
      </c>
      <c r="H774" s="10">
        <v>3</v>
      </c>
      <c r="I774" s="10"/>
      <c r="J774" s="10" t="s">
        <v>7</v>
      </c>
    </row>
    <row r="775" spans="1:10" x14ac:dyDescent="0.25">
      <c r="A775" s="10"/>
      <c r="B775" s="10"/>
      <c r="C775" s="11"/>
      <c r="D775" s="10"/>
      <c r="E775" s="10"/>
      <c r="F775" s="10"/>
      <c r="G775" s="10"/>
      <c r="H775" s="10"/>
      <c r="I775" s="10"/>
      <c r="J775" s="10"/>
    </row>
    <row r="776" spans="1:10" ht="180" customHeight="1" x14ac:dyDescent="0.25">
      <c r="A776" s="10" t="s">
        <v>1</v>
      </c>
      <c r="B776" s="10" t="s">
        <v>2</v>
      </c>
      <c r="C776" s="11" t="s">
        <v>909</v>
      </c>
      <c r="D776" s="10" t="s">
        <v>4</v>
      </c>
      <c r="E776" s="10" t="s">
        <v>910</v>
      </c>
      <c r="F776" s="10" t="s">
        <v>911</v>
      </c>
      <c r="G776" s="12">
        <v>12844</v>
      </c>
      <c r="H776" s="10">
        <v>3</v>
      </c>
      <c r="I776" s="10"/>
      <c r="J776" s="10" t="s">
        <v>7</v>
      </c>
    </row>
    <row r="777" spans="1:10" x14ac:dyDescent="0.25">
      <c r="A777" s="10"/>
      <c r="B777" s="10"/>
      <c r="C777" s="11"/>
      <c r="D777" s="10"/>
      <c r="E777" s="10"/>
      <c r="F777" s="10"/>
      <c r="G777" s="12"/>
      <c r="H777" s="10"/>
      <c r="I777" s="10"/>
      <c r="J777" s="10"/>
    </row>
    <row r="778" spans="1:10" ht="210" customHeight="1" x14ac:dyDescent="0.25">
      <c r="A778" s="10" t="s">
        <v>1</v>
      </c>
      <c r="B778" s="10" t="s">
        <v>22</v>
      </c>
      <c r="C778" s="11" t="s">
        <v>912</v>
      </c>
      <c r="D778" s="10" t="s">
        <v>4</v>
      </c>
      <c r="E778" s="10" t="s">
        <v>913</v>
      </c>
      <c r="F778" s="10" t="s">
        <v>914</v>
      </c>
      <c r="G778" s="10" t="s">
        <v>214</v>
      </c>
      <c r="H778" s="10">
        <v>3</v>
      </c>
      <c r="I778" s="10"/>
      <c r="J778" s="10" t="s">
        <v>7</v>
      </c>
    </row>
    <row r="779" spans="1:10" x14ac:dyDescent="0.25">
      <c r="A779" s="10"/>
      <c r="B779" s="10"/>
      <c r="C779" s="11"/>
      <c r="D779" s="10"/>
      <c r="E779" s="10"/>
      <c r="F779" s="10"/>
      <c r="G779" s="10"/>
      <c r="H779" s="10"/>
      <c r="I779" s="10"/>
      <c r="J779" s="10"/>
    </row>
    <row r="780" spans="1:10" ht="195" customHeight="1" x14ac:dyDescent="0.25">
      <c r="A780" s="10" t="s">
        <v>1</v>
      </c>
      <c r="B780" s="10" t="s">
        <v>2</v>
      </c>
      <c r="C780" s="11" t="s">
        <v>915</v>
      </c>
      <c r="D780" s="10" t="s">
        <v>4</v>
      </c>
      <c r="E780" s="10" t="s">
        <v>916</v>
      </c>
      <c r="F780" s="10" t="s">
        <v>911</v>
      </c>
      <c r="G780" s="12">
        <v>12844</v>
      </c>
      <c r="H780" s="10">
        <v>3</v>
      </c>
      <c r="I780" s="10"/>
      <c r="J780" s="10" t="s">
        <v>7</v>
      </c>
    </row>
    <row r="781" spans="1:10" x14ac:dyDescent="0.25">
      <c r="A781" s="10"/>
      <c r="B781" s="10"/>
      <c r="C781" s="11"/>
      <c r="D781" s="10"/>
      <c r="E781" s="10"/>
      <c r="F781" s="10"/>
      <c r="G781" s="12"/>
      <c r="H781" s="10"/>
      <c r="I781" s="10"/>
      <c r="J781" s="10"/>
    </row>
    <row r="782" spans="1:10" ht="195" customHeight="1" x14ac:dyDescent="0.25">
      <c r="A782" s="10" t="s">
        <v>1</v>
      </c>
      <c r="B782" s="10" t="s">
        <v>2</v>
      </c>
      <c r="C782" s="11" t="s">
        <v>917</v>
      </c>
      <c r="D782" s="10" t="s">
        <v>4</v>
      </c>
      <c r="E782" s="10" t="s">
        <v>918</v>
      </c>
      <c r="F782" s="10" t="s">
        <v>919</v>
      </c>
      <c r="G782" s="9">
        <v>42302</v>
      </c>
      <c r="H782" s="10">
        <v>3</v>
      </c>
      <c r="I782" s="10"/>
      <c r="J782" s="10" t="s">
        <v>7</v>
      </c>
    </row>
    <row r="783" spans="1:10" x14ac:dyDescent="0.25">
      <c r="A783" s="10"/>
      <c r="B783" s="10"/>
      <c r="C783" s="11"/>
      <c r="D783" s="10"/>
      <c r="E783" s="10"/>
      <c r="F783" s="10"/>
      <c r="G783" s="9"/>
      <c r="H783" s="10"/>
      <c r="I783" s="10"/>
      <c r="J783" s="10"/>
    </row>
    <row r="784" spans="1:10" ht="195" customHeight="1" x14ac:dyDescent="0.25">
      <c r="A784" s="10" t="s">
        <v>1</v>
      </c>
      <c r="B784" s="10" t="s">
        <v>2</v>
      </c>
      <c r="C784" s="11" t="s">
        <v>920</v>
      </c>
      <c r="D784" s="10" t="s">
        <v>4</v>
      </c>
      <c r="E784" s="10" t="s">
        <v>921</v>
      </c>
      <c r="F784" s="10" t="s">
        <v>919</v>
      </c>
      <c r="G784" s="9">
        <v>42180</v>
      </c>
      <c r="H784" s="10">
        <v>3</v>
      </c>
      <c r="I784" s="10"/>
      <c r="J784" s="10" t="s">
        <v>7</v>
      </c>
    </row>
    <row r="785" spans="1:10" x14ac:dyDescent="0.25">
      <c r="A785" s="10"/>
      <c r="B785" s="10"/>
      <c r="C785" s="11"/>
      <c r="D785" s="10"/>
      <c r="E785" s="10"/>
      <c r="F785" s="10"/>
      <c r="G785" s="9"/>
      <c r="H785" s="10"/>
      <c r="I785" s="10"/>
      <c r="J785" s="10"/>
    </row>
    <row r="786" spans="1:10" ht="195" customHeight="1" x14ac:dyDescent="0.25">
      <c r="A786" s="10" t="s">
        <v>1</v>
      </c>
      <c r="B786" s="10" t="s">
        <v>22</v>
      </c>
      <c r="C786" s="11" t="s">
        <v>922</v>
      </c>
      <c r="D786" s="10" t="s">
        <v>4</v>
      </c>
      <c r="E786" s="10" t="s">
        <v>923</v>
      </c>
      <c r="F786" s="10" t="s">
        <v>924</v>
      </c>
      <c r="G786" s="10" t="s">
        <v>617</v>
      </c>
      <c r="H786" s="10">
        <v>3</v>
      </c>
      <c r="I786" s="10"/>
      <c r="J786" s="10" t="s">
        <v>7</v>
      </c>
    </row>
    <row r="787" spans="1:10" x14ac:dyDescent="0.25">
      <c r="A787" s="10"/>
      <c r="B787" s="10"/>
      <c r="C787" s="11"/>
      <c r="D787" s="10"/>
      <c r="E787" s="10"/>
      <c r="F787" s="10"/>
      <c r="G787" s="10"/>
      <c r="H787" s="10"/>
      <c r="I787" s="10"/>
      <c r="J787" s="10"/>
    </row>
    <row r="788" spans="1:10" ht="210" customHeight="1" x14ac:dyDescent="0.25">
      <c r="A788" s="10" t="s">
        <v>1</v>
      </c>
      <c r="B788" s="10" t="s">
        <v>22</v>
      </c>
      <c r="C788" s="11" t="s">
        <v>925</v>
      </c>
      <c r="D788" s="10" t="s">
        <v>4</v>
      </c>
      <c r="E788" s="10" t="s">
        <v>926</v>
      </c>
      <c r="F788" s="10" t="s">
        <v>571</v>
      </c>
      <c r="G788" s="10" t="s">
        <v>214</v>
      </c>
      <c r="H788" s="10">
        <v>3</v>
      </c>
      <c r="I788" s="10"/>
      <c r="J788" s="10" t="s">
        <v>7</v>
      </c>
    </row>
    <row r="789" spans="1:10" x14ac:dyDescent="0.25">
      <c r="A789" s="10"/>
      <c r="B789" s="10"/>
      <c r="C789" s="11"/>
      <c r="D789" s="10"/>
      <c r="E789" s="10"/>
      <c r="F789" s="10"/>
      <c r="G789" s="10"/>
      <c r="H789" s="10"/>
      <c r="I789" s="10"/>
      <c r="J789" s="10"/>
    </row>
    <row r="790" spans="1:10" ht="210" customHeight="1" x14ac:dyDescent="0.25">
      <c r="A790" s="10" t="s">
        <v>1</v>
      </c>
      <c r="B790" s="10" t="s">
        <v>2</v>
      </c>
      <c r="C790" s="11" t="s">
        <v>927</v>
      </c>
      <c r="D790" s="10" t="s">
        <v>4</v>
      </c>
      <c r="E790" s="10" t="s">
        <v>928</v>
      </c>
      <c r="F790" s="10" t="s">
        <v>571</v>
      </c>
      <c r="G790" s="9">
        <v>42093</v>
      </c>
      <c r="H790" s="10">
        <v>3</v>
      </c>
      <c r="I790" s="10"/>
      <c r="J790" s="10" t="s">
        <v>7</v>
      </c>
    </row>
    <row r="791" spans="1:10" x14ac:dyDescent="0.25">
      <c r="A791" s="10"/>
      <c r="B791" s="10"/>
      <c r="C791" s="11"/>
      <c r="D791" s="10"/>
      <c r="E791" s="10"/>
      <c r="F791" s="10"/>
      <c r="G791" s="9"/>
      <c r="H791" s="10"/>
      <c r="I791" s="10"/>
      <c r="J791" s="10"/>
    </row>
    <row r="792" spans="1:10" ht="195" customHeight="1" x14ac:dyDescent="0.25">
      <c r="A792" s="10" t="s">
        <v>1</v>
      </c>
      <c r="B792" s="10" t="s">
        <v>2</v>
      </c>
      <c r="C792" s="11" t="s">
        <v>929</v>
      </c>
      <c r="D792" s="10" t="s">
        <v>4</v>
      </c>
      <c r="E792" s="10" t="s">
        <v>930</v>
      </c>
      <c r="F792" s="10" t="s">
        <v>633</v>
      </c>
      <c r="G792" s="9">
        <v>42034</v>
      </c>
      <c r="H792" s="10">
        <v>3</v>
      </c>
      <c r="I792" s="10"/>
      <c r="J792" s="10" t="s">
        <v>7</v>
      </c>
    </row>
    <row r="793" spans="1:10" x14ac:dyDescent="0.25">
      <c r="A793" s="10"/>
      <c r="B793" s="10"/>
      <c r="C793" s="11"/>
      <c r="D793" s="10"/>
      <c r="E793" s="10"/>
      <c r="F793" s="10"/>
      <c r="G793" s="9"/>
      <c r="H793" s="10"/>
      <c r="I793" s="10"/>
      <c r="J793" s="10"/>
    </row>
    <row r="794" spans="1:10" x14ac:dyDescent="0.25">
      <c r="A794" s="4"/>
      <c r="B794" s="4"/>
      <c r="C794" s="5"/>
      <c r="D794" s="4"/>
      <c r="E794" s="4"/>
      <c r="F794" s="4"/>
      <c r="G794" s="7"/>
      <c r="H794" s="4"/>
      <c r="I794" s="4"/>
      <c r="J794" s="4"/>
    </row>
    <row r="795" spans="1:10" ht="195" customHeight="1" x14ac:dyDescent="0.25">
      <c r="A795" s="10" t="s">
        <v>1</v>
      </c>
      <c r="B795" s="10" t="s">
        <v>2</v>
      </c>
      <c r="C795" s="11" t="s">
        <v>931</v>
      </c>
      <c r="D795" s="10" t="s">
        <v>4</v>
      </c>
      <c r="E795" s="10" t="s">
        <v>932</v>
      </c>
      <c r="F795" s="10" t="s">
        <v>933</v>
      </c>
      <c r="G795" s="9">
        <v>42029</v>
      </c>
      <c r="H795" s="10">
        <v>3</v>
      </c>
      <c r="I795" s="10"/>
      <c r="J795" s="10" t="s">
        <v>7</v>
      </c>
    </row>
    <row r="796" spans="1:10" x14ac:dyDescent="0.25">
      <c r="A796" s="10"/>
      <c r="B796" s="10"/>
      <c r="C796" s="11"/>
      <c r="D796" s="10"/>
      <c r="E796" s="10"/>
      <c r="F796" s="10"/>
      <c r="G796" s="9"/>
      <c r="H796" s="10"/>
      <c r="I796" s="10"/>
      <c r="J796" s="10"/>
    </row>
    <row r="797" spans="1:10" ht="270" customHeight="1" x14ac:dyDescent="0.25">
      <c r="A797" s="10" t="s">
        <v>1</v>
      </c>
      <c r="B797" s="10" t="s">
        <v>2</v>
      </c>
      <c r="C797" s="11" t="s">
        <v>934</v>
      </c>
      <c r="D797" s="10" t="s">
        <v>4</v>
      </c>
      <c r="E797" s="10" t="s">
        <v>101</v>
      </c>
      <c r="F797" s="10" t="s">
        <v>924</v>
      </c>
      <c r="G797" s="12">
        <v>10990</v>
      </c>
      <c r="H797" s="10">
        <v>3</v>
      </c>
      <c r="I797" s="10"/>
      <c r="J797" s="10" t="s">
        <v>7</v>
      </c>
    </row>
    <row r="798" spans="1:10" x14ac:dyDescent="0.25">
      <c r="A798" s="10"/>
      <c r="B798" s="10"/>
      <c r="C798" s="11"/>
      <c r="D798" s="10"/>
      <c r="E798" s="10"/>
      <c r="F798" s="10"/>
      <c r="G798" s="12"/>
      <c r="H798" s="10"/>
      <c r="I798" s="10"/>
      <c r="J798" s="10"/>
    </row>
    <row r="799" spans="1:10" ht="270" customHeight="1" x14ac:dyDescent="0.25">
      <c r="A799" s="10" t="s">
        <v>1</v>
      </c>
      <c r="B799" s="10" t="s">
        <v>2</v>
      </c>
      <c r="C799" s="11" t="s">
        <v>935</v>
      </c>
      <c r="D799" s="10" t="s">
        <v>4</v>
      </c>
      <c r="E799" s="10" t="s">
        <v>101</v>
      </c>
      <c r="F799" s="10" t="s">
        <v>936</v>
      </c>
      <c r="G799" s="9">
        <v>42215</v>
      </c>
      <c r="H799" s="10">
        <v>3</v>
      </c>
      <c r="I799" s="10"/>
      <c r="J799" s="10" t="s">
        <v>7</v>
      </c>
    </row>
    <row r="800" spans="1:10" x14ac:dyDescent="0.25">
      <c r="A800" s="10"/>
      <c r="B800" s="10"/>
      <c r="C800" s="11"/>
      <c r="D800" s="10"/>
      <c r="E800" s="10"/>
      <c r="F800" s="10"/>
      <c r="G800" s="9"/>
      <c r="H800" s="10"/>
      <c r="I800" s="10"/>
      <c r="J800" s="10"/>
    </row>
    <row r="801" spans="1:10" x14ac:dyDescent="0.25">
      <c r="A801" s="4"/>
      <c r="B801" s="4"/>
      <c r="C801" s="5"/>
      <c r="D801" s="4"/>
      <c r="E801" s="4"/>
      <c r="F801" s="4"/>
      <c r="G801" s="4"/>
      <c r="H801" s="4"/>
      <c r="I801" s="4"/>
      <c r="J801" s="4"/>
    </row>
    <row r="802" spans="1:10" x14ac:dyDescent="0.25">
      <c r="A802" s="4"/>
      <c r="B802" s="4"/>
      <c r="C802" s="5"/>
      <c r="D802" s="4"/>
      <c r="E802" s="4"/>
      <c r="F802" s="4"/>
      <c r="G802" s="4"/>
      <c r="H802" s="4"/>
      <c r="I802" s="4"/>
      <c r="J802" s="4"/>
    </row>
    <row r="803" spans="1:10" x14ac:dyDescent="0.25">
      <c r="A803" s="4"/>
      <c r="B803" s="4"/>
      <c r="C803" s="5"/>
      <c r="D803" s="4"/>
      <c r="E803" s="4"/>
      <c r="F803" s="4"/>
      <c r="G803" s="4"/>
      <c r="H803" s="4"/>
      <c r="I803" s="4"/>
      <c r="J803" s="4"/>
    </row>
    <row r="804" spans="1:10" ht="195" customHeight="1" x14ac:dyDescent="0.25">
      <c r="A804" s="10" t="s">
        <v>1</v>
      </c>
      <c r="B804" s="10" t="s">
        <v>22</v>
      </c>
      <c r="C804" s="11" t="s">
        <v>938</v>
      </c>
      <c r="D804" s="10" t="s">
        <v>4</v>
      </c>
      <c r="E804" s="10" t="s">
        <v>939</v>
      </c>
      <c r="F804" s="10" t="s">
        <v>940</v>
      </c>
      <c r="G804" s="10" t="s">
        <v>214</v>
      </c>
      <c r="H804" s="10">
        <v>3</v>
      </c>
      <c r="I804" s="10"/>
      <c r="J804" s="10" t="s">
        <v>7</v>
      </c>
    </row>
    <row r="805" spans="1:10" x14ac:dyDescent="0.25">
      <c r="A805" s="10"/>
      <c r="B805" s="10"/>
      <c r="C805" s="11"/>
      <c r="D805" s="10"/>
      <c r="E805" s="10"/>
      <c r="F805" s="10"/>
      <c r="G805" s="10"/>
      <c r="H805" s="10"/>
      <c r="I805" s="10"/>
      <c r="J805" s="10"/>
    </row>
    <row r="806" spans="1:10" ht="270" customHeight="1" x14ac:dyDescent="0.25">
      <c r="A806" s="10" t="s">
        <v>1</v>
      </c>
      <c r="B806" s="10" t="s">
        <v>2</v>
      </c>
      <c r="C806" s="11" t="s">
        <v>941</v>
      </c>
      <c r="D806" s="10" t="s">
        <v>4</v>
      </c>
      <c r="E806" s="10" t="s">
        <v>101</v>
      </c>
      <c r="F806" s="10" t="s">
        <v>942</v>
      </c>
      <c r="G806" s="9">
        <v>42175</v>
      </c>
      <c r="H806" s="10">
        <v>3</v>
      </c>
      <c r="I806" s="10"/>
      <c r="J806" s="10" t="s">
        <v>7</v>
      </c>
    </row>
    <row r="807" spans="1:10" x14ac:dyDescent="0.25">
      <c r="A807" s="10"/>
      <c r="B807" s="10"/>
      <c r="C807" s="11"/>
      <c r="D807" s="10"/>
      <c r="E807" s="10"/>
      <c r="F807" s="10"/>
      <c r="G807" s="9"/>
      <c r="H807" s="10"/>
      <c r="I807" s="10"/>
      <c r="J807" s="10"/>
    </row>
    <row r="808" spans="1:10" ht="210" customHeight="1" x14ac:dyDescent="0.25">
      <c r="A808" s="10" t="s">
        <v>1</v>
      </c>
      <c r="B808" s="10" t="s">
        <v>2</v>
      </c>
      <c r="C808" s="11" t="s">
        <v>943</v>
      </c>
      <c r="D808" s="10" t="s">
        <v>4</v>
      </c>
      <c r="E808" s="10" t="s">
        <v>944</v>
      </c>
      <c r="F808" s="10" t="s">
        <v>635</v>
      </c>
      <c r="G808" s="12">
        <v>10990</v>
      </c>
      <c r="H808" s="10">
        <v>3</v>
      </c>
      <c r="I808" s="10"/>
      <c r="J808" s="10" t="s">
        <v>7</v>
      </c>
    </row>
    <row r="809" spans="1:10" x14ac:dyDescent="0.25">
      <c r="A809" s="10"/>
      <c r="B809" s="10"/>
      <c r="C809" s="11"/>
      <c r="D809" s="10"/>
      <c r="E809" s="10"/>
      <c r="F809" s="10"/>
      <c r="G809" s="12"/>
      <c r="H809" s="10"/>
      <c r="I809" s="10"/>
      <c r="J809" s="10"/>
    </row>
    <row r="810" spans="1:10" x14ac:dyDescent="0.25">
      <c r="A810" s="4"/>
      <c r="B810" s="4"/>
      <c r="C810" s="5"/>
      <c r="D810" s="4"/>
      <c r="E810" s="4"/>
      <c r="F810" s="4"/>
      <c r="G810" s="4"/>
      <c r="H810" s="4"/>
      <c r="I810" s="4"/>
      <c r="J810" s="4"/>
    </row>
    <row r="811" spans="1:10" ht="270" customHeight="1" x14ac:dyDescent="0.25">
      <c r="A811" s="10" t="s">
        <v>1</v>
      </c>
      <c r="B811" s="10" t="s">
        <v>2</v>
      </c>
      <c r="C811" s="11" t="s">
        <v>945</v>
      </c>
      <c r="D811" s="10" t="s">
        <v>4</v>
      </c>
      <c r="E811" s="10" t="s">
        <v>101</v>
      </c>
      <c r="F811" s="10" t="s">
        <v>349</v>
      </c>
      <c r="G811" s="9">
        <v>42034</v>
      </c>
      <c r="H811" s="10">
        <v>3</v>
      </c>
      <c r="I811" s="10"/>
      <c r="J811" s="10" t="s">
        <v>7</v>
      </c>
    </row>
    <row r="812" spans="1:10" x14ac:dyDescent="0.25">
      <c r="A812" s="10"/>
      <c r="B812" s="10"/>
      <c r="C812" s="11"/>
      <c r="D812" s="10"/>
      <c r="E812" s="10"/>
      <c r="F812" s="10"/>
      <c r="G812" s="9"/>
      <c r="H812" s="10"/>
      <c r="I812" s="10"/>
      <c r="J812" s="10"/>
    </row>
    <row r="813" spans="1:10" ht="210" customHeight="1" x14ac:dyDescent="0.25">
      <c r="A813" s="10" t="s">
        <v>1</v>
      </c>
      <c r="B813" s="10" t="s">
        <v>2</v>
      </c>
      <c r="C813" s="11" t="s">
        <v>946</v>
      </c>
      <c r="D813" s="10" t="s">
        <v>4</v>
      </c>
      <c r="E813" s="10" t="s">
        <v>947</v>
      </c>
      <c r="F813" s="10" t="s">
        <v>908</v>
      </c>
      <c r="G813" s="9">
        <v>42368</v>
      </c>
      <c r="H813" s="10">
        <v>3</v>
      </c>
      <c r="I813" s="10"/>
      <c r="J813" s="10" t="s">
        <v>7</v>
      </c>
    </row>
    <row r="814" spans="1:10" x14ac:dyDescent="0.25">
      <c r="A814" s="10"/>
      <c r="B814" s="10"/>
      <c r="C814" s="11"/>
      <c r="D814" s="10"/>
      <c r="E814" s="10"/>
      <c r="F814" s="10"/>
      <c r="G814" s="9"/>
      <c r="H814" s="10"/>
      <c r="I814" s="10"/>
      <c r="J814" s="10"/>
    </row>
    <row r="815" spans="1:10" ht="195" customHeight="1" x14ac:dyDescent="0.25">
      <c r="A815" s="10" t="s">
        <v>1</v>
      </c>
      <c r="B815" s="10" t="s">
        <v>2</v>
      </c>
      <c r="C815" s="11" t="s">
        <v>948</v>
      </c>
      <c r="D815" s="10" t="s">
        <v>4</v>
      </c>
      <c r="E815" s="10" t="s">
        <v>949</v>
      </c>
      <c r="F815" s="10" t="s">
        <v>919</v>
      </c>
      <c r="G815" s="9">
        <v>42277</v>
      </c>
      <c r="H815" s="10">
        <v>3</v>
      </c>
      <c r="I815" s="10"/>
      <c r="J815" s="10" t="s">
        <v>7</v>
      </c>
    </row>
    <row r="816" spans="1:10" x14ac:dyDescent="0.25">
      <c r="A816" s="10"/>
      <c r="B816" s="10"/>
      <c r="C816" s="11"/>
      <c r="D816" s="10"/>
      <c r="E816" s="10"/>
      <c r="F816" s="10"/>
      <c r="G816" s="9"/>
      <c r="H816" s="10"/>
      <c r="I816" s="10"/>
      <c r="J816" s="10"/>
    </row>
    <row r="817" spans="1:10" ht="210" customHeight="1" x14ac:dyDescent="0.25">
      <c r="A817" s="10" t="s">
        <v>1</v>
      </c>
      <c r="B817" s="10" t="s">
        <v>2</v>
      </c>
      <c r="C817" s="11" t="s">
        <v>950</v>
      </c>
      <c r="D817" s="10" t="s">
        <v>4</v>
      </c>
      <c r="E817" s="10" t="s">
        <v>951</v>
      </c>
      <c r="F817" s="10" t="s">
        <v>571</v>
      </c>
      <c r="G817" s="9">
        <v>42185</v>
      </c>
      <c r="H817" s="10">
        <v>3</v>
      </c>
      <c r="I817" s="10"/>
      <c r="J817" s="10" t="s">
        <v>7</v>
      </c>
    </row>
    <row r="818" spans="1:10" x14ac:dyDescent="0.25">
      <c r="A818" s="10"/>
      <c r="B818" s="10"/>
      <c r="C818" s="11"/>
      <c r="D818" s="10"/>
      <c r="E818" s="10"/>
      <c r="F818" s="10"/>
      <c r="G818" s="9"/>
      <c r="H818" s="10"/>
      <c r="I818" s="10"/>
      <c r="J818" s="10"/>
    </row>
    <row r="819" spans="1:10" ht="270" customHeight="1" x14ac:dyDescent="0.25">
      <c r="A819" s="10" t="s">
        <v>1</v>
      </c>
      <c r="B819" s="10" t="s">
        <v>2</v>
      </c>
      <c r="C819" s="11" t="s">
        <v>952</v>
      </c>
      <c r="D819" s="10" t="s">
        <v>4</v>
      </c>
      <c r="E819" s="10" t="s">
        <v>953</v>
      </c>
      <c r="F819" s="10" t="s">
        <v>898</v>
      </c>
      <c r="G819" s="9">
        <v>42139</v>
      </c>
      <c r="H819" s="10">
        <v>1</v>
      </c>
      <c r="I819" s="10"/>
      <c r="J819" s="10" t="s">
        <v>7</v>
      </c>
    </row>
    <row r="820" spans="1:10" x14ac:dyDescent="0.25">
      <c r="A820" s="10"/>
      <c r="B820" s="10"/>
      <c r="C820" s="11"/>
      <c r="D820" s="10"/>
      <c r="E820" s="10"/>
      <c r="F820" s="10"/>
      <c r="G820" s="9"/>
      <c r="H820" s="10"/>
      <c r="I820" s="10"/>
      <c r="J820" s="10"/>
    </row>
    <row r="821" spans="1:10" ht="195" customHeight="1" x14ac:dyDescent="0.25">
      <c r="A821" s="10" t="s">
        <v>1</v>
      </c>
      <c r="B821" s="10" t="s">
        <v>22</v>
      </c>
      <c r="C821" s="11" t="s">
        <v>954</v>
      </c>
      <c r="D821" s="10" t="s">
        <v>4</v>
      </c>
      <c r="E821" s="10" t="s">
        <v>955</v>
      </c>
      <c r="F821" s="10" t="s">
        <v>937</v>
      </c>
      <c r="G821" s="10" t="s">
        <v>617</v>
      </c>
      <c r="H821" s="10">
        <v>3</v>
      </c>
      <c r="I821" s="10"/>
      <c r="J821" s="10" t="s">
        <v>7</v>
      </c>
    </row>
    <row r="822" spans="1:10" x14ac:dyDescent="0.25">
      <c r="A822" s="10"/>
      <c r="B822" s="10"/>
      <c r="C822" s="11"/>
      <c r="D822" s="10"/>
      <c r="E822" s="10"/>
      <c r="F822" s="10"/>
      <c r="G822" s="10"/>
      <c r="H822" s="10"/>
      <c r="I822" s="10"/>
      <c r="J822" s="10"/>
    </row>
    <row r="823" spans="1:10" ht="195" customHeight="1" x14ac:dyDescent="0.25">
      <c r="A823" s="10" t="s">
        <v>1</v>
      </c>
      <c r="B823" s="10" t="s">
        <v>22</v>
      </c>
      <c r="C823" s="11" t="s">
        <v>956</v>
      </c>
      <c r="D823" s="10" t="s">
        <v>4</v>
      </c>
      <c r="E823" s="10" t="s">
        <v>957</v>
      </c>
      <c r="F823" s="10" t="s">
        <v>937</v>
      </c>
      <c r="G823" s="10">
        <f>-5 / 16</f>
        <v>-0.3125</v>
      </c>
      <c r="H823" s="10">
        <v>3</v>
      </c>
      <c r="I823" s="10"/>
      <c r="J823" s="10" t="s">
        <v>7</v>
      </c>
    </row>
    <row r="824" spans="1:10" x14ac:dyDescent="0.25">
      <c r="A824" s="10"/>
      <c r="B824" s="10"/>
      <c r="C824" s="11"/>
      <c r="D824" s="10"/>
      <c r="E824" s="10"/>
      <c r="F824" s="10"/>
      <c r="G824" s="10"/>
      <c r="H824" s="10"/>
      <c r="I824" s="10"/>
      <c r="J824" s="10"/>
    </row>
    <row r="825" spans="1:10" x14ac:dyDescent="0.25">
      <c r="A825" s="4"/>
      <c r="B825" s="4"/>
      <c r="C825" s="5"/>
      <c r="D825" s="4"/>
      <c r="E825" s="4"/>
      <c r="F825" s="4"/>
      <c r="G825" s="7"/>
      <c r="H825" s="4"/>
      <c r="I825" s="4"/>
      <c r="J825" s="4"/>
    </row>
    <row r="826" spans="1:10" ht="210" customHeight="1" x14ac:dyDescent="0.25">
      <c r="A826" s="10" t="s">
        <v>1</v>
      </c>
      <c r="B826" s="10" t="s">
        <v>2</v>
      </c>
      <c r="C826" s="11" t="s">
        <v>958</v>
      </c>
      <c r="D826" s="10" t="s">
        <v>4</v>
      </c>
      <c r="E826" s="10" t="s">
        <v>959</v>
      </c>
      <c r="F826" s="10" t="s">
        <v>914</v>
      </c>
      <c r="G826" s="10" t="s">
        <v>572</v>
      </c>
      <c r="H826" s="10">
        <v>3</v>
      </c>
      <c r="I826" s="10"/>
      <c r="J826" s="10" t="s">
        <v>7</v>
      </c>
    </row>
    <row r="827" spans="1:10" x14ac:dyDescent="0.25">
      <c r="A827" s="10"/>
      <c r="B827" s="10"/>
      <c r="C827" s="11"/>
      <c r="D827" s="10"/>
      <c r="E827" s="10"/>
      <c r="F827" s="10"/>
      <c r="G827" s="10"/>
      <c r="H827" s="10"/>
      <c r="I827" s="10"/>
      <c r="J827" s="10"/>
    </row>
    <row r="828" spans="1:10" ht="270" customHeight="1" x14ac:dyDescent="0.25">
      <c r="A828" s="10" t="s">
        <v>1</v>
      </c>
      <c r="B828" s="10" t="s">
        <v>2</v>
      </c>
      <c r="C828" s="11" t="s">
        <v>960</v>
      </c>
      <c r="D828" s="10" t="s">
        <v>4</v>
      </c>
      <c r="E828" s="10" t="s">
        <v>101</v>
      </c>
      <c r="F828" s="10" t="s">
        <v>898</v>
      </c>
      <c r="G828" s="12">
        <v>10990</v>
      </c>
      <c r="H828" s="10">
        <v>3</v>
      </c>
      <c r="I828" s="10"/>
      <c r="J828" s="10" t="s">
        <v>7</v>
      </c>
    </row>
    <row r="829" spans="1:10" x14ac:dyDescent="0.25">
      <c r="A829" s="10"/>
      <c r="B829" s="10"/>
      <c r="C829" s="11"/>
      <c r="D829" s="10"/>
      <c r="E829" s="10"/>
      <c r="F829" s="10"/>
      <c r="G829" s="12"/>
      <c r="H829" s="10"/>
      <c r="I829" s="10"/>
      <c r="J829" s="10"/>
    </row>
    <row r="830" spans="1:10" ht="270" customHeight="1" x14ac:dyDescent="0.25">
      <c r="A830" s="10" t="s">
        <v>1</v>
      </c>
      <c r="B830" s="10" t="s">
        <v>22</v>
      </c>
      <c r="C830" s="11" t="s">
        <v>961</v>
      </c>
      <c r="D830" s="10" t="s">
        <v>4</v>
      </c>
      <c r="E830" s="10" t="s">
        <v>101</v>
      </c>
      <c r="F830" s="10" t="s">
        <v>898</v>
      </c>
      <c r="G830" s="10">
        <f>-1 / 30</f>
        <v>-3.3333333333333333E-2</v>
      </c>
      <c r="H830" s="10">
        <v>3</v>
      </c>
      <c r="I830" s="10"/>
      <c r="J830" s="10" t="s">
        <v>7</v>
      </c>
    </row>
    <row r="831" spans="1:10" x14ac:dyDescent="0.25">
      <c r="A831" s="10"/>
      <c r="B831" s="10"/>
      <c r="C831" s="11"/>
      <c r="D831" s="10"/>
      <c r="E831" s="10"/>
      <c r="F831" s="10"/>
      <c r="G831" s="10"/>
      <c r="H831" s="10"/>
      <c r="I831" s="10"/>
      <c r="J831" s="10"/>
    </row>
    <row r="832" spans="1:10" ht="270" customHeight="1" x14ac:dyDescent="0.25">
      <c r="A832" s="10" t="s">
        <v>1</v>
      </c>
      <c r="B832" s="10" t="s">
        <v>2</v>
      </c>
      <c r="C832" s="11" t="s">
        <v>962</v>
      </c>
      <c r="D832" s="10" t="s">
        <v>4</v>
      </c>
      <c r="E832" s="10" t="s">
        <v>101</v>
      </c>
      <c r="F832" s="10" t="s">
        <v>898</v>
      </c>
      <c r="G832" s="9">
        <v>42034</v>
      </c>
      <c r="H832" s="10">
        <v>3</v>
      </c>
      <c r="I832" s="10"/>
      <c r="J832" s="10" t="s">
        <v>7</v>
      </c>
    </row>
    <row r="833" spans="1:13" x14ac:dyDescent="0.25">
      <c r="A833" s="10"/>
      <c r="B833" s="10"/>
      <c r="C833" s="11"/>
      <c r="D833" s="10"/>
      <c r="E833" s="10"/>
      <c r="F833" s="10"/>
      <c r="G833" s="9"/>
      <c r="H833" s="10"/>
      <c r="I833" s="10"/>
      <c r="J833" s="10"/>
    </row>
    <row r="834" spans="1:13" x14ac:dyDescent="0.25">
      <c r="A834" s="4"/>
      <c r="B834" s="4"/>
      <c r="C834" s="5"/>
      <c r="D834" s="4"/>
      <c r="E834" s="4"/>
      <c r="F834" s="4"/>
      <c r="G834" s="4"/>
      <c r="H834" s="4"/>
      <c r="I834" s="4"/>
      <c r="J834" s="4"/>
    </row>
    <row r="835" spans="1:13" x14ac:dyDescent="0.25">
      <c r="A835" s="4"/>
      <c r="B835" s="4"/>
      <c r="C835" s="5"/>
      <c r="D835" s="4"/>
      <c r="E835" s="4"/>
      <c r="F835" s="4"/>
      <c r="G835" s="4"/>
      <c r="H835" s="4"/>
      <c r="I835" s="4"/>
      <c r="J835" s="4"/>
    </row>
    <row r="836" spans="1:13" x14ac:dyDescent="0.25">
      <c r="A836" s="4"/>
      <c r="B836" s="4"/>
      <c r="C836" s="5"/>
      <c r="D836" s="4"/>
      <c r="E836" s="4"/>
      <c r="F836" s="4"/>
      <c r="G836" s="7"/>
      <c r="H836" s="4"/>
      <c r="I836" s="4"/>
      <c r="J836" s="4"/>
    </row>
    <row r="837" spans="1:13" x14ac:dyDescent="0.25">
      <c r="A837" s="4"/>
      <c r="B837" s="4"/>
      <c r="C837" s="5"/>
      <c r="D837" s="4"/>
      <c r="E837" s="4"/>
      <c r="F837" s="4"/>
      <c r="G837" s="7"/>
      <c r="H837" s="4"/>
      <c r="I837" s="4"/>
      <c r="J837" s="4"/>
    </row>
    <row r="838" spans="1:13" ht="285" customHeight="1" x14ac:dyDescent="0.25">
      <c r="A838" s="10" t="s">
        <v>1</v>
      </c>
      <c r="B838" s="10" t="s">
        <v>22</v>
      </c>
      <c r="C838" s="11" t="s">
        <v>963</v>
      </c>
      <c r="D838" s="10" t="s">
        <v>4</v>
      </c>
      <c r="E838" s="10" t="s">
        <v>21</v>
      </c>
      <c r="F838" s="10" t="s">
        <v>937</v>
      </c>
      <c r="G838" s="10">
        <f>-1 / 1</f>
        <v>-1</v>
      </c>
      <c r="H838" s="10">
        <v>3</v>
      </c>
      <c r="I838" s="10"/>
      <c r="J838" s="10" t="s">
        <v>7</v>
      </c>
    </row>
    <row r="839" spans="1:13" x14ac:dyDescent="0.25">
      <c r="A839" s="10"/>
      <c r="B839" s="10"/>
      <c r="C839" s="11"/>
      <c r="D839" s="10"/>
      <c r="E839" s="10"/>
      <c r="F839" s="10"/>
      <c r="G839" s="10"/>
      <c r="H839" s="10"/>
      <c r="I839" s="10"/>
      <c r="J839" s="10"/>
    </row>
    <row r="840" spans="1:13" ht="285" customHeight="1" x14ac:dyDescent="0.25">
      <c r="A840" s="10" t="s">
        <v>1</v>
      </c>
      <c r="B840" s="10" t="s">
        <v>22</v>
      </c>
      <c r="C840" s="11" t="s">
        <v>964</v>
      </c>
      <c r="D840" s="10" t="s">
        <v>4</v>
      </c>
      <c r="E840" s="10" t="s">
        <v>21</v>
      </c>
      <c r="F840" s="10" t="s">
        <v>919</v>
      </c>
      <c r="G840" s="10" t="s">
        <v>174</v>
      </c>
      <c r="H840" s="10">
        <v>3</v>
      </c>
      <c r="I840" s="10"/>
      <c r="J840" s="10" t="s">
        <v>7</v>
      </c>
    </row>
    <row r="841" spans="1:13" x14ac:dyDescent="0.25">
      <c r="A841" s="10"/>
      <c r="B841" s="10"/>
      <c r="C841" s="11"/>
      <c r="D841" s="10"/>
      <c r="E841" s="10"/>
      <c r="F841" s="10"/>
      <c r="G841" s="10"/>
      <c r="H841" s="10"/>
      <c r="I841" s="10"/>
      <c r="J841" s="10"/>
    </row>
    <row r="842" spans="1:13" ht="285" customHeight="1" x14ac:dyDescent="0.25">
      <c r="A842" s="10" t="s">
        <v>1</v>
      </c>
      <c r="B842" s="10" t="s">
        <v>22</v>
      </c>
      <c r="C842" s="11" t="s">
        <v>965</v>
      </c>
      <c r="D842" s="10" t="s">
        <v>4</v>
      </c>
      <c r="E842" s="10" t="s">
        <v>21</v>
      </c>
      <c r="F842" s="10" t="s">
        <v>924</v>
      </c>
      <c r="G842" s="10" t="s">
        <v>174</v>
      </c>
      <c r="H842" s="10">
        <v>3</v>
      </c>
      <c r="I842" s="10"/>
      <c r="J842" s="10" t="s">
        <v>7</v>
      </c>
    </row>
    <row r="843" spans="1:13" x14ac:dyDescent="0.25">
      <c r="A843" s="10"/>
      <c r="B843" s="10"/>
      <c r="C843" s="11"/>
      <c r="D843" s="10"/>
      <c r="E843" s="10"/>
      <c r="F843" s="10"/>
      <c r="G843" s="10"/>
      <c r="H843" s="10"/>
      <c r="I843" s="10"/>
      <c r="J843" s="10"/>
    </row>
    <row r="844" spans="1:13" ht="195" customHeight="1" x14ac:dyDescent="0.25">
      <c r="A844" s="10" t="s">
        <v>1</v>
      </c>
      <c r="B844" s="10" t="s">
        <v>2</v>
      </c>
      <c r="C844" s="11" t="s">
        <v>966</v>
      </c>
      <c r="D844" s="10" t="s">
        <v>4</v>
      </c>
      <c r="E844" s="10" t="s">
        <v>967</v>
      </c>
      <c r="F844" s="10" t="s">
        <v>937</v>
      </c>
      <c r="G844" s="9">
        <v>42055</v>
      </c>
      <c r="H844" s="10">
        <v>3</v>
      </c>
      <c r="I844" s="10"/>
      <c r="J844" s="10" t="s">
        <v>7</v>
      </c>
      <c r="M844">
        <v>1</v>
      </c>
    </row>
    <row r="845" spans="1:13" x14ac:dyDescent="0.25">
      <c r="A845" s="10"/>
      <c r="B845" s="10"/>
      <c r="C845" s="11"/>
      <c r="D845" s="10"/>
      <c r="E845" s="10"/>
      <c r="F845" s="10"/>
      <c r="G845" s="9"/>
      <c r="H845" s="10"/>
      <c r="I845" s="10"/>
      <c r="J845" s="10"/>
    </row>
    <row r="846" spans="1:13" x14ac:dyDescent="0.25">
      <c r="A846" s="4"/>
      <c r="B846" s="4"/>
      <c r="C846" s="5"/>
      <c r="D846" s="4"/>
      <c r="E846" s="4"/>
      <c r="F846" s="4"/>
      <c r="G846" s="7"/>
      <c r="H846" s="4"/>
      <c r="I846" s="4"/>
      <c r="J846" s="4"/>
    </row>
    <row r="849" spans="1:12" ht="45" x14ac:dyDescent="0.25">
      <c r="A849" s="8" t="s">
        <v>886</v>
      </c>
      <c r="B849" s="8" t="s">
        <v>887</v>
      </c>
      <c r="C849" s="8" t="s">
        <v>888</v>
      </c>
      <c r="D849" s="8" t="s">
        <v>889</v>
      </c>
      <c r="E849" s="8" t="s">
        <v>890</v>
      </c>
      <c r="F849" s="8" t="s">
        <v>891</v>
      </c>
      <c r="G849" s="8" t="s">
        <v>892</v>
      </c>
      <c r="H849" s="8" t="s">
        <v>893</v>
      </c>
      <c r="I849" s="8" t="s">
        <v>894</v>
      </c>
      <c r="J849" s="8" t="s">
        <v>895</v>
      </c>
    </row>
    <row r="850" spans="1:12" x14ac:dyDescent="0.25">
      <c r="A850" s="4"/>
      <c r="B850" s="4"/>
      <c r="C850" s="5"/>
      <c r="D850" s="4"/>
      <c r="E850" s="4"/>
      <c r="F850" s="4"/>
      <c r="G850" s="7"/>
      <c r="H850" s="4"/>
      <c r="I850" s="4"/>
      <c r="J850" s="4"/>
    </row>
    <row r="851" spans="1:12" ht="180" customHeight="1" x14ac:dyDescent="0.25">
      <c r="A851" s="10" t="s">
        <v>1</v>
      </c>
      <c r="B851" s="10" t="s">
        <v>2</v>
      </c>
      <c r="C851" s="11" t="s">
        <v>968</v>
      </c>
      <c r="D851" s="10" t="s">
        <v>4</v>
      </c>
      <c r="E851" s="10" t="s">
        <v>969</v>
      </c>
      <c r="F851" s="10" t="s">
        <v>970</v>
      </c>
      <c r="G851" s="10" t="s">
        <v>971</v>
      </c>
      <c r="H851" s="10">
        <v>3</v>
      </c>
      <c r="I851" s="10"/>
      <c r="J851" s="10" t="s">
        <v>7</v>
      </c>
    </row>
    <row r="852" spans="1:12" x14ac:dyDescent="0.25">
      <c r="A852" s="10"/>
      <c r="B852" s="10"/>
      <c r="C852" s="11"/>
      <c r="D852" s="10"/>
      <c r="E852" s="10"/>
      <c r="F852" s="10"/>
      <c r="G852" s="10"/>
      <c r="H852" s="10"/>
      <c r="I852" s="10"/>
      <c r="J852" s="10"/>
    </row>
    <row r="853" spans="1:12" ht="180" customHeight="1" x14ac:dyDescent="0.25">
      <c r="A853" s="10" t="s">
        <v>1</v>
      </c>
      <c r="B853" s="10" t="s">
        <v>22</v>
      </c>
      <c r="C853" s="11" t="s">
        <v>972</v>
      </c>
      <c r="D853" s="10" t="s">
        <v>4</v>
      </c>
      <c r="E853" s="10" t="s">
        <v>973</v>
      </c>
      <c r="F853" s="10" t="s">
        <v>970</v>
      </c>
      <c r="G853" s="10" t="s">
        <v>974</v>
      </c>
      <c r="H853" s="10">
        <v>3</v>
      </c>
      <c r="I853" s="10"/>
      <c r="J853" s="10" t="s">
        <v>7</v>
      </c>
    </row>
    <row r="854" spans="1:12" x14ac:dyDescent="0.25">
      <c r="A854" s="10"/>
      <c r="B854" s="10"/>
      <c r="C854" s="11"/>
      <c r="D854" s="10"/>
      <c r="E854" s="10"/>
      <c r="F854" s="10"/>
      <c r="G854" s="10"/>
      <c r="H854" s="10"/>
      <c r="I854" s="10"/>
      <c r="J854" s="10"/>
    </row>
    <row r="855" spans="1:12" ht="165" customHeight="1" x14ac:dyDescent="0.25">
      <c r="A855" s="10" t="s">
        <v>1</v>
      </c>
      <c r="B855" s="10" t="s">
        <v>2</v>
      </c>
      <c r="C855" s="11" t="s">
        <v>975</v>
      </c>
      <c r="D855" s="10" t="s">
        <v>4</v>
      </c>
      <c r="E855" s="10" t="s">
        <v>976</v>
      </c>
      <c r="F855" s="10" t="s">
        <v>977</v>
      </c>
      <c r="G855" s="9">
        <v>42016</v>
      </c>
      <c r="H855" s="10">
        <v>3</v>
      </c>
      <c r="I855" s="10"/>
      <c r="J855" s="10" t="s">
        <v>7</v>
      </c>
    </row>
    <row r="856" spans="1:12" x14ac:dyDescent="0.25">
      <c r="A856" s="10"/>
      <c r="B856" s="10"/>
      <c r="C856" s="11"/>
      <c r="D856" s="10"/>
      <c r="E856" s="10"/>
      <c r="F856" s="10"/>
      <c r="G856" s="9"/>
      <c r="H856" s="10"/>
      <c r="I856" s="10"/>
      <c r="J856" s="10"/>
      <c r="L856">
        <v>1</v>
      </c>
    </row>
    <row r="857" spans="1:12" x14ac:dyDescent="0.25">
      <c r="A857" s="4"/>
      <c r="B857" s="4"/>
      <c r="C857" s="5"/>
      <c r="D857" s="4"/>
      <c r="E857" s="4"/>
      <c r="F857" s="4"/>
      <c r="G857" s="4"/>
      <c r="H857" s="4"/>
      <c r="I857" s="4"/>
      <c r="J857" s="4"/>
    </row>
    <row r="858" spans="1:12" x14ac:dyDescent="0.25">
      <c r="A858" s="4"/>
      <c r="B858" s="4"/>
      <c r="C858" s="5"/>
      <c r="D858" s="4"/>
      <c r="E858" s="4"/>
      <c r="F858" s="4"/>
      <c r="G858" s="7"/>
      <c r="H858" s="4"/>
      <c r="I858" s="4"/>
      <c r="J858" s="4"/>
    </row>
    <row r="859" spans="1:12" ht="165" customHeight="1" x14ac:dyDescent="0.25">
      <c r="A859" s="10" t="s">
        <v>1</v>
      </c>
      <c r="B859" s="10" t="s">
        <v>22</v>
      </c>
      <c r="C859" s="11" t="s">
        <v>978</v>
      </c>
      <c r="D859" s="10" t="s">
        <v>4</v>
      </c>
      <c r="E859" s="10" t="s">
        <v>979</v>
      </c>
      <c r="F859" s="10" t="s">
        <v>977</v>
      </c>
      <c r="G859" s="10" t="s">
        <v>154</v>
      </c>
      <c r="H859" s="10">
        <v>3</v>
      </c>
      <c r="I859" s="10"/>
      <c r="J859" s="10" t="s">
        <v>7</v>
      </c>
    </row>
    <row r="860" spans="1:12" x14ac:dyDescent="0.25">
      <c r="A860" s="10"/>
      <c r="B860" s="10"/>
      <c r="C860" s="11"/>
      <c r="D860" s="10"/>
      <c r="E860" s="10"/>
      <c r="F860" s="10"/>
      <c r="G860" s="10"/>
      <c r="H860" s="10"/>
      <c r="I860" s="10"/>
      <c r="J860" s="10"/>
      <c r="L860">
        <v>1</v>
      </c>
    </row>
    <row r="861" spans="1:12" ht="210" customHeight="1" x14ac:dyDescent="0.25">
      <c r="A861" s="10" t="s">
        <v>1</v>
      </c>
      <c r="B861" s="10" t="s">
        <v>2</v>
      </c>
      <c r="C861" s="11" t="s">
        <v>980</v>
      </c>
      <c r="D861" s="10" t="s">
        <v>4</v>
      </c>
      <c r="E861" s="10" t="s">
        <v>981</v>
      </c>
      <c r="F861" s="10" t="s">
        <v>982</v>
      </c>
      <c r="G861" s="12">
        <v>12997</v>
      </c>
      <c r="H861" s="10">
        <v>3</v>
      </c>
      <c r="I861" s="10"/>
      <c r="J861" s="10" t="s">
        <v>7</v>
      </c>
    </row>
    <row r="862" spans="1:12" x14ac:dyDescent="0.25">
      <c r="A862" s="10"/>
      <c r="B862" s="10"/>
      <c r="C862" s="11"/>
      <c r="D862" s="10"/>
      <c r="E862" s="10"/>
      <c r="F862" s="10"/>
      <c r="G862" s="12"/>
      <c r="H862" s="10"/>
      <c r="I862" s="10"/>
      <c r="J862" s="10"/>
    </row>
    <row r="863" spans="1:12" ht="180" customHeight="1" x14ac:dyDescent="0.25">
      <c r="A863" s="10" t="s">
        <v>1</v>
      </c>
      <c r="B863" s="10" t="s">
        <v>2</v>
      </c>
      <c r="C863" s="11" t="s">
        <v>983</v>
      </c>
      <c r="D863" s="10" t="s">
        <v>4</v>
      </c>
      <c r="E863" s="10" t="s">
        <v>984</v>
      </c>
      <c r="F863" s="10" t="s">
        <v>982</v>
      </c>
      <c r="G863" s="12">
        <v>12816</v>
      </c>
      <c r="H863" s="10">
        <v>3</v>
      </c>
      <c r="I863" s="10"/>
      <c r="J863" s="10" t="s">
        <v>7</v>
      </c>
    </row>
    <row r="864" spans="1:12" x14ac:dyDescent="0.25">
      <c r="A864" s="10"/>
      <c r="B864" s="10"/>
      <c r="C864" s="11"/>
      <c r="D864" s="10"/>
      <c r="E864" s="10"/>
      <c r="F864" s="10"/>
      <c r="G864" s="12"/>
      <c r="H864" s="10"/>
      <c r="I864" s="10"/>
      <c r="J864" s="10"/>
    </row>
    <row r="865" spans="1:10" ht="195" customHeight="1" x14ac:dyDescent="0.25">
      <c r="A865" s="10" t="s">
        <v>1</v>
      </c>
      <c r="B865" s="10" t="s">
        <v>2</v>
      </c>
      <c r="C865" s="11" t="s">
        <v>985</v>
      </c>
      <c r="D865" s="10" t="s">
        <v>4</v>
      </c>
      <c r="E865" s="10" t="s">
        <v>986</v>
      </c>
      <c r="F865" s="10" t="s">
        <v>987</v>
      </c>
      <c r="G865" s="10" t="s">
        <v>988</v>
      </c>
      <c r="H865" s="10">
        <v>3</v>
      </c>
      <c r="I865" s="10"/>
      <c r="J865" s="10" t="s">
        <v>7</v>
      </c>
    </row>
    <row r="866" spans="1:10" x14ac:dyDescent="0.25">
      <c r="A866" s="10"/>
      <c r="B866" s="10"/>
      <c r="C866" s="11"/>
      <c r="D866" s="10"/>
      <c r="E866" s="10"/>
      <c r="F866" s="10"/>
      <c r="G866" s="10"/>
      <c r="H866" s="10"/>
      <c r="I866" s="10"/>
      <c r="J866" s="10"/>
    </row>
    <row r="867" spans="1:10" ht="210" customHeight="1" x14ac:dyDescent="0.25">
      <c r="A867" s="10" t="s">
        <v>1</v>
      </c>
      <c r="B867" s="10" t="s">
        <v>2</v>
      </c>
      <c r="C867" s="11" t="s">
        <v>989</v>
      </c>
      <c r="D867" s="10" t="s">
        <v>4</v>
      </c>
      <c r="E867" s="10" t="s">
        <v>990</v>
      </c>
      <c r="F867" s="10" t="s">
        <v>349</v>
      </c>
      <c r="G867" s="10" t="s">
        <v>988</v>
      </c>
      <c r="H867" s="10">
        <v>3</v>
      </c>
      <c r="I867" s="10"/>
      <c r="J867" s="10" t="s">
        <v>7</v>
      </c>
    </row>
    <row r="868" spans="1:10" x14ac:dyDescent="0.25">
      <c r="A868" s="10"/>
      <c r="B868" s="10"/>
      <c r="C868" s="11"/>
      <c r="D868" s="10"/>
      <c r="E868" s="10"/>
      <c r="F868" s="10"/>
      <c r="G868" s="10"/>
      <c r="H868" s="10"/>
      <c r="I868" s="10"/>
      <c r="J868" s="10"/>
    </row>
    <row r="869" spans="1:10" ht="195" customHeight="1" x14ac:dyDescent="0.25">
      <c r="A869" s="10" t="s">
        <v>1</v>
      </c>
      <c r="B869" s="10" t="s">
        <v>2</v>
      </c>
      <c r="C869" s="11" t="s">
        <v>991</v>
      </c>
      <c r="D869" s="10" t="s">
        <v>4</v>
      </c>
      <c r="E869" s="10" t="s">
        <v>992</v>
      </c>
      <c r="F869" s="10" t="s">
        <v>993</v>
      </c>
      <c r="G869" s="9">
        <v>42272</v>
      </c>
      <c r="H869" s="10">
        <v>3</v>
      </c>
      <c r="I869" s="10"/>
      <c r="J869" s="10" t="s">
        <v>7</v>
      </c>
    </row>
    <row r="870" spans="1:10" x14ac:dyDescent="0.25">
      <c r="A870" s="10"/>
      <c r="B870" s="10"/>
      <c r="C870" s="11"/>
      <c r="D870" s="10"/>
      <c r="E870" s="10"/>
      <c r="F870" s="10"/>
      <c r="G870" s="9"/>
      <c r="H870" s="10"/>
      <c r="I870" s="10"/>
      <c r="J870" s="10"/>
    </row>
    <row r="871" spans="1:10" ht="210" customHeight="1" x14ac:dyDescent="0.25">
      <c r="A871" s="10" t="s">
        <v>1</v>
      </c>
      <c r="B871" s="10" t="s">
        <v>2</v>
      </c>
      <c r="C871" s="11" t="s">
        <v>994</v>
      </c>
      <c r="D871" s="10" t="s">
        <v>4</v>
      </c>
      <c r="E871" s="10" t="s">
        <v>995</v>
      </c>
      <c r="F871" s="10" t="s">
        <v>996</v>
      </c>
      <c r="G871" s="9">
        <v>42119</v>
      </c>
      <c r="H871" s="10">
        <v>3</v>
      </c>
      <c r="I871" s="10"/>
      <c r="J871" s="10" t="s">
        <v>7</v>
      </c>
    </row>
    <row r="872" spans="1:10" x14ac:dyDescent="0.25">
      <c r="A872" s="10"/>
      <c r="B872" s="10"/>
      <c r="C872" s="11"/>
      <c r="D872" s="10"/>
      <c r="E872" s="10"/>
      <c r="F872" s="10"/>
      <c r="G872" s="9"/>
      <c r="H872" s="10"/>
      <c r="I872" s="10"/>
      <c r="J872" s="10"/>
    </row>
    <row r="873" spans="1:10" ht="210" customHeight="1" x14ac:dyDescent="0.25">
      <c r="A873" s="10" t="s">
        <v>1</v>
      </c>
      <c r="B873" s="10" t="s">
        <v>2</v>
      </c>
      <c r="C873" s="11" t="s">
        <v>997</v>
      </c>
      <c r="D873" s="10" t="s">
        <v>4</v>
      </c>
      <c r="E873" s="10" t="s">
        <v>998</v>
      </c>
      <c r="F873" s="10" t="s">
        <v>996</v>
      </c>
      <c r="G873" s="9">
        <v>42088</v>
      </c>
      <c r="H873" s="10">
        <v>3</v>
      </c>
      <c r="I873" s="10"/>
      <c r="J873" s="10" t="s">
        <v>7</v>
      </c>
    </row>
    <row r="874" spans="1:10" x14ac:dyDescent="0.25">
      <c r="A874" s="10"/>
      <c r="B874" s="10"/>
      <c r="C874" s="11"/>
      <c r="D874" s="10"/>
      <c r="E874" s="10"/>
      <c r="F874" s="10"/>
      <c r="G874" s="9"/>
      <c r="H874" s="10"/>
      <c r="I874" s="10"/>
      <c r="J874" s="10"/>
    </row>
    <row r="875" spans="1:10" ht="210" customHeight="1" x14ac:dyDescent="0.25">
      <c r="A875" s="10" t="s">
        <v>1</v>
      </c>
      <c r="B875" s="10" t="s">
        <v>2</v>
      </c>
      <c r="C875" s="11" t="s">
        <v>999</v>
      </c>
      <c r="D875" s="10" t="s">
        <v>4</v>
      </c>
      <c r="E875" s="10" t="s">
        <v>1000</v>
      </c>
      <c r="F875" s="10" t="s">
        <v>996</v>
      </c>
      <c r="G875" s="9">
        <v>42210</v>
      </c>
      <c r="H875" s="10">
        <v>3</v>
      </c>
      <c r="I875" s="10"/>
      <c r="J875" s="10" t="s">
        <v>7</v>
      </c>
    </row>
    <row r="876" spans="1:10" x14ac:dyDescent="0.25">
      <c r="A876" s="10"/>
      <c r="B876" s="10"/>
      <c r="C876" s="11"/>
      <c r="D876" s="10"/>
      <c r="E876" s="10"/>
      <c r="F876" s="10"/>
      <c r="G876" s="9"/>
      <c r="H876" s="10"/>
      <c r="I876" s="10"/>
      <c r="J876" s="10"/>
    </row>
    <row r="877" spans="1:10" ht="210" customHeight="1" x14ac:dyDescent="0.25">
      <c r="A877" s="10" t="s">
        <v>1</v>
      </c>
      <c r="B877" s="10" t="s">
        <v>2</v>
      </c>
      <c r="C877" s="11" t="s">
        <v>1001</v>
      </c>
      <c r="D877" s="10" t="s">
        <v>4</v>
      </c>
      <c r="E877" s="10" t="s">
        <v>1002</v>
      </c>
      <c r="F877" s="10" t="s">
        <v>1003</v>
      </c>
      <c r="G877" s="9">
        <v>42060</v>
      </c>
      <c r="H877" s="10">
        <v>3</v>
      </c>
      <c r="I877" s="10"/>
      <c r="J877" s="10" t="s">
        <v>7</v>
      </c>
    </row>
    <row r="878" spans="1:10" x14ac:dyDescent="0.25">
      <c r="A878" s="10"/>
      <c r="B878" s="10"/>
      <c r="C878" s="11"/>
      <c r="D878" s="10"/>
      <c r="E878" s="10"/>
      <c r="F878" s="10"/>
      <c r="G878" s="9"/>
      <c r="H878" s="10"/>
      <c r="I878" s="10"/>
      <c r="J878" s="10"/>
    </row>
    <row r="879" spans="1:10" ht="195" customHeight="1" x14ac:dyDescent="0.25">
      <c r="A879" s="10" t="s">
        <v>1</v>
      </c>
      <c r="B879" s="10" t="s">
        <v>2</v>
      </c>
      <c r="C879" s="11" t="s">
        <v>1004</v>
      </c>
      <c r="D879" s="10" t="s">
        <v>4</v>
      </c>
      <c r="E879" s="10" t="s">
        <v>1005</v>
      </c>
      <c r="F879" s="10" t="s">
        <v>640</v>
      </c>
      <c r="G879" s="10" t="s">
        <v>307</v>
      </c>
      <c r="H879" s="10">
        <v>3</v>
      </c>
      <c r="I879" s="10"/>
      <c r="J879" s="10" t="s">
        <v>7</v>
      </c>
    </row>
    <row r="880" spans="1:10" x14ac:dyDescent="0.25">
      <c r="A880" s="10"/>
      <c r="B880" s="10"/>
      <c r="C880" s="11"/>
      <c r="D880" s="10"/>
      <c r="E880" s="10"/>
      <c r="F880" s="10"/>
      <c r="G880" s="10"/>
      <c r="H880" s="10"/>
      <c r="I880" s="10"/>
      <c r="J880" s="10"/>
    </row>
    <row r="881" spans="1:10" ht="210" customHeight="1" x14ac:dyDescent="0.25">
      <c r="A881" s="10" t="s">
        <v>1</v>
      </c>
      <c r="B881" s="10" t="s">
        <v>2</v>
      </c>
      <c r="C881" s="11" t="s">
        <v>1006</v>
      </c>
      <c r="D881" s="10" t="s">
        <v>4</v>
      </c>
      <c r="E881" s="10" t="s">
        <v>1007</v>
      </c>
      <c r="F881" s="10" t="s">
        <v>1003</v>
      </c>
      <c r="G881" s="9">
        <v>42210</v>
      </c>
      <c r="H881" s="10">
        <v>3</v>
      </c>
      <c r="I881" s="10"/>
      <c r="J881" s="10" t="s">
        <v>7</v>
      </c>
    </row>
    <row r="882" spans="1:10" x14ac:dyDescent="0.25">
      <c r="A882" s="10"/>
      <c r="B882" s="10"/>
      <c r="C882" s="11"/>
      <c r="D882" s="10"/>
      <c r="E882" s="10"/>
      <c r="F882" s="10"/>
      <c r="G882" s="9"/>
      <c r="H882" s="10"/>
      <c r="I882" s="10"/>
      <c r="J882" s="10"/>
    </row>
    <row r="883" spans="1:10" ht="195" customHeight="1" x14ac:dyDescent="0.25">
      <c r="A883" s="10" t="s">
        <v>1</v>
      </c>
      <c r="B883" s="10" t="s">
        <v>2</v>
      </c>
      <c r="C883" s="11" t="s">
        <v>1008</v>
      </c>
      <c r="D883" s="10" t="s">
        <v>4</v>
      </c>
      <c r="E883" s="10" t="s">
        <v>1009</v>
      </c>
      <c r="F883" s="10" t="s">
        <v>993</v>
      </c>
      <c r="G883" s="9">
        <v>42088</v>
      </c>
      <c r="H883" s="10">
        <v>3</v>
      </c>
      <c r="I883" s="10"/>
      <c r="J883" s="10" t="s">
        <v>7</v>
      </c>
    </row>
    <row r="884" spans="1:10" x14ac:dyDescent="0.25">
      <c r="A884" s="10"/>
      <c r="B884" s="10"/>
      <c r="C884" s="11"/>
      <c r="D884" s="10"/>
      <c r="E884" s="10"/>
      <c r="F884" s="10"/>
      <c r="G884" s="9"/>
      <c r="H884" s="10"/>
      <c r="I884" s="10"/>
      <c r="J884" s="10"/>
    </row>
    <row r="885" spans="1:10" ht="195" customHeight="1" x14ac:dyDescent="0.25">
      <c r="A885" s="10" t="s">
        <v>1</v>
      </c>
      <c r="B885" s="10" t="s">
        <v>2</v>
      </c>
      <c r="C885" s="11" t="s">
        <v>1010</v>
      </c>
      <c r="D885" s="10" t="s">
        <v>4</v>
      </c>
      <c r="E885" s="10" t="s">
        <v>1011</v>
      </c>
      <c r="F885" s="10" t="s">
        <v>1012</v>
      </c>
      <c r="G885" s="9">
        <v>42029</v>
      </c>
      <c r="H885" s="10">
        <v>3</v>
      </c>
      <c r="I885" s="10"/>
      <c r="J885" s="10" t="s">
        <v>7</v>
      </c>
    </row>
    <row r="886" spans="1:10" x14ac:dyDescent="0.25">
      <c r="A886" s="10"/>
      <c r="B886" s="10"/>
      <c r="C886" s="11"/>
      <c r="D886" s="10"/>
      <c r="E886" s="10"/>
      <c r="F886" s="10"/>
      <c r="G886" s="9"/>
      <c r="H886" s="10"/>
      <c r="I886" s="10"/>
      <c r="J886" s="10"/>
    </row>
    <row r="887" spans="1:10" ht="195" customHeight="1" x14ac:dyDescent="0.25">
      <c r="A887" s="10" t="s">
        <v>1</v>
      </c>
      <c r="B887" s="10" t="s">
        <v>2</v>
      </c>
      <c r="C887" s="11" t="s">
        <v>1013</v>
      </c>
      <c r="D887" s="10" t="s">
        <v>4</v>
      </c>
      <c r="E887" s="10" t="s">
        <v>1014</v>
      </c>
      <c r="F887" s="10" t="s">
        <v>1012</v>
      </c>
      <c r="G887" s="9">
        <v>42060</v>
      </c>
      <c r="H887" s="10">
        <v>3</v>
      </c>
      <c r="I887" s="10"/>
      <c r="J887" s="10" t="s">
        <v>7</v>
      </c>
    </row>
    <row r="888" spans="1:10" x14ac:dyDescent="0.25">
      <c r="A888" s="10"/>
      <c r="B888" s="10"/>
      <c r="C888" s="11"/>
      <c r="D888" s="10"/>
      <c r="E888" s="10"/>
      <c r="F888" s="10"/>
      <c r="G888" s="9"/>
      <c r="H888" s="10"/>
      <c r="I888" s="10"/>
      <c r="J888" s="10"/>
    </row>
    <row r="889" spans="1:10" ht="210" customHeight="1" x14ac:dyDescent="0.25">
      <c r="A889" s="10" t="s">
        <v>1</v>
      </c>
      <c r="B889" s="10" t="s">
        <v>2</v>
      </c>
      <c r="C889" s="11" t="s">
        <v>1015</v>
      </c>
      <c r="D889" s="10" t="s">
        <v>4</v>
      </c>
      <c r="E889" s="10" t="s">
        <v>1016</v>
      </c>
      <c r="F889" s="10" t="s">
        <v>1003</v>
      </c>
      <c r="G889" s="9">
        <v>42119</v>
      </c>
      <c r="H889" s="10">
        <v>3</v>
      </c>
      <c r="I889" s="10"/>
      <c r="J889" s="10" t="s">
        <v>7</v>
      </c>
    </row>
    <row r="890" spans="1:10" x14ac:dyDescent="0.25">
      <c r="A890" s="10"/>
      <c r="B890" s="10"/>
      <c r="C890" s="11"/>
      <c r="D890" s="10"/>
      <c r="E890" s="10"/>
      <c r="F890" s="10"/>
      <c r="G890" s="9"/>
      <c r="H890" s="10"/>
      <c r="I890" s="10"/>
      <c r="J890" s="10"/>
    </row>
    <row r="891" spans="1:10" ht="210" customHeight="1" x14ac:dyDescent="0.25">
      <c r="A891" s="10" t="s">
        <v>1</v>
      </c>
      <c r="B891" s="10" t="s">
        <v>2</v>
      </c>
      <c r="C891" s="11" t="s">
        <v>1017</v>
      </c>
      <c r="D891" s="10" t="s">
        <v>4</v>
      </c>
      <c r="E891" s="10" t="s">
        <v>1018</v>
      </c>
      <c r="F891" s="10" t="s">
        <v>1003</v>
      </c>
      <c r="G891" s="9">
        <v>42088</v>
      </c>
      <c r="H891" s="10">
        <v>3</v>
      </c>
      <c r="I891" s="10"/>
      <c r="J891" s="10" t="s">
        <v>7</v>
      </c>
    </row>
    <row r="892" spans="1:10" x14ac:dyDescent="0.25">
      <c r="A892" s="10"/>
      <c r="B892" s="10"/>
      <c r="C892" s="11"/>
      <c r="D892" s="10"/>
      <c r="E892" s="10"/>
      <c r="F892" s="10"/>
      <c r="G892" s="9"/>
      <c r="H892" s="10"/>
      <c r="I892" s="10"/>
      <c r="J892" s="10"/>
    </row>
    <row r="893" spans="1:10" ht="210" customHeight="1" x14ac:dyDescent="0.25">
      <c r="A893" s="10" t="s">
        <v>1</v>
      </c>
      <c r="B893" s="10" t="s">
        <v>2</v>
      </c>
      <c r="C893" s="11" t="s">
        <v>1019</v>
      </c>
      <c r="D893" s="10" t="s">
        <v>4</v>
      </c>
      <c r="E893" s="10" t="s">
        <v>1020</v>
      </c>
      <c r="F893" s="10" t="s">
        <v>1003</v>
      </c>
      <c r="G893" s="10" t="s">
        <v>553</v>
      </c>
      <c r="H893" s="10">
        <v>3</v>
      </c>
      <c r="I893" s="10"/>
      <c r="J893" s="10" t="s">
        <v>7</v>
      </c>
    </row>
    <row r="894" spans="1:10" x14ac:dyDescent="0.25">
      <c r="A894" s="10"/>
      <c r="B894" s="10"/>
      <c r="C894" s="11"/>
      <c r="D894" s="10"/>
      <c r="E894" s="10"/>
      <c r="F894" s="10"/>
      <c r="G894" s="10"/>
      <c r="H894" s="10"/>
      <c r="I894" s="10"/>
      <c r="J894" s="10"/>
    </row>
    <row r="895" spans="1:10" ht="210" customHeight="1" x14ac:dyDescent="0.25">
      <c r="A895" s="10" t="s">
        <v>1</v>
      </c>
      <c r="B895" s="10" t="s">
        <v>2</v>
      </c>
      <c r="C895" s="11" t="s">
        <v>1021</v>
      </c>
      <c r="D895" s="10" t="s">
        <v>4</v>
      </c>
      <c r="E895" s="10" t="s">
        <v>1022</v>
      </c>
      <c r="F895" s="10" t="s">
        <v>996</v>
      </c>
      <c r="G895" s="9">
        <v>42175</v>
      </c>
      <c r="H895" s="10">
        <v>3</v>
      </c>
      <c r="I895" s="10"/>
      <c r="J895" s="10" t="s">
        <v>7</v>
      </c>
    </row>
    <row r="896" spans="1:10" x14ac:dyDescent="0.25">
      <c r="A896" s="10"/>
      <c r="B896" s="10"/>
      <c r="C896" s="11"/>
      <c r="D896" s="10"/>
      <c r="E896" s="10"/>
      <c r="F896" s="10"/>
      <c r="G896" s="9"/>
      <c r="H896" s="10"/>
      <c r="I896" s="10"/>
      <c r="J896" s="10"/>
    </row>
    <row r="897" spans="1:10" ht="195" customHeight="1" x14ac:dyDescent="0.25">
      <c r="A897" s="10" t="s">
        <v>1</v>
      </c>
      <c r="B897" s="10" t="s">
        <v>2</v>
      </c>
      <c r="C897" s="11" t="s">
        <v>1023</v>
      </c>
      <c r="D897" s="10" t="s">
        <v>4</v>
      </c>
      <c r="E897" s="10" t="s">
        <v>1024</v>
      </c>
      <c r="F897" s="10" t="s">
        <v>1025</v>
      </c>
      <c r="G897" s="10" t="s">
        <v>829</v>
      </c>
      <c r="H897" s="10">
        <v>3</v>
      </c>
      <c r="I897" s="10"/>
      <c r="J897" s="10" t="s">
        <v>7</v>
      </c>
    </row>
    <row r="898" spans="1:10" x14ac:dyDescent="0.25">
      <c r="A898" s="10"/>
      <c r="B898" s="10"/>
      <c r="C898" s="11"/>
      <c r="D898" s="10"/>
      <c r="E898" s="10"/>
      <c r="F898" s="10"/>
      <c r="G898" s="10"/>
      <c r="H898" s="10"/>
      <c r="I898" s="10"/>
      <c r="J898" s="10"/>
    </row>
    <row r="899" spans="1:10" ht="195" customHeight="1" x14ac:dyDescent="0.25">
      <c r="A899" s="10" t="s">
        <v>1</v>
      </c>
      <c r="B899" s="10" t="s">
        <v>22</v>
      </c>
      <c r="C899" s="11" t="s">
        <v>1026</v>
      </c>
      <c r="D899" s="10" t="s">
        <v>4</v>
      </c>
      <c r="E899" s="10" t="s">
        <v>1027</v>
      </c>
      <c r="F899" s="10" t="s">
        <v>1028</v>
      </c>
      <c r="G899" s="10" t="s">
        <v>108</v>
      </c>
      <c r="H899" s="10">
        <v>3</v>
      </c>
      <c r="I899" s="10"/>
      <c r="J899" s="10" t="s">
        <v>7</v>
      </c>
    </row>
    <row r="900" spans="1:10" x14ac:dyDescent="0.25">
      <c r="A900" s="10"/>
      <c r="B900" s="10"/>
      <c r="C900" s="11"/>
      <c r="D900" s="10"/>
      <c r="E900" s="10"/>
      <c r="F900" s="10"/>
      <c r="G900" s="10"/>
      <c r="H900" s="10"/>
      <c r="I900" s="10"/>
      <c r="J900" s="10"/>
    </row>
    <row r="901" spans="1:10" ht="195" customHeight="1" x14ac:dyDescent="0.25">
      <c r="A901" s="10" t="s">
        <v>1</v>
      </c>
      <c r="B901" s="10" t="s">
        <v>2</v>
      </c>
      <c r="C901" s="11" t="s">
        <v>1029</v>
      </c>
      <c r="D901" s="10" t="s">
        <v>4</v>
      </c>
      <c r="E901" s="10" t="s">
        <v>1030</v>
      </c>
      <c r="F901" s="10" t="s">
        <v>1028</v>
      </c>
      <c r="G901" s="9">
        <v>42323</v>
      </c>
      <c r="H901" s="10">
        <v>3</v>
      </c>
      <c r="I901" s="10"/>
      <c r="J901" s="10" t="s">
        <v>7</v>
      </c>
    </row>
    <row r="902" spans="1:10" x14ac:dyDescent="0.25">
      <c r="A902" s="10"/>
      <c r="B902" s="10"/>
      <c r="C902" s="11"/>
      <c r="D902" s="10"/>
      <c r="E902" s="10"/>
      <c r="F902" s="10"/>
      <c r="G902" s="9"/>
      <c r="H902" s="10"/>
      <c r="I902" s="10"/>
      <c r="J902" s="10"/>
    </row>
    <row r="903" spans="1:10" ht="195" customHeight="1" x14ac:dyDescent="0.25">
      <c r="A903" s="10" t="s">
        <v>1</v>
      </c>
      <c r="B903" s="10" t="s">
        <v>2</v>
      </c>
      <c r="C903" s="11" t="s">
        <v>1031</v>
      </c>
      <c r="D903" s="10" t="s">
        <v>4</v>
      </c>
      <c r="E903" s="10" t="s">
        <v>1032</v>
      </c>
      <c r="F903" s="10" t="s">
        <v>1028</v>
      </c>
      <c r="G903" s="10" t="s">
        <v>1033</v>
      </c>
      <c r="H903" s="10">
        <v>3</v>
      </c>
      <c r="I903" s="10"/>
      <c r="J903" s="10" t="s">
        <v>7</v>
      </c>
    </row>
    <row r="904" spans="1:10" x14ac:dyDescent="0.25">
      <c r="A904" s="10"/>
      <c r="B904" s="10"/>
      <c r="C904" s="11"/>
      <c r="D904" s="10"/>
      <c r="E904" s="10"/>
      <c r="F904" s="10"/>
      <c r="G904" s="10"/>
      <c r="H904" s="10"/>
      <c r="I904" s="10"/>
      <c r="J904" s="10"/>
    </row>
    <row r="905" spans="1:10" ht="195" customHeight="1" x14ac:dyDescent="0.25">
      <c r="A905" s="10" t="s">
        <v>1</v>
      </c>
      <c r="B905" s="10" t="s">
        <v>22</v>
      </c>
      <c r="C905" s="11" t="s">
        <v>1034</v>
      </c>
      <c r="D905" s="10" t="s">
        <v>4</v>
      </c>
      <c r="E905" s="10" t="s">
        <v>1035</v>
      </c>
      <c r="F905" s="10" t="s">
        <v>1036</v>
      </c>
      <c r="G905" s="10">
        <f>-2 / 15</f>
        <v>-0.13333333333333333</v>
      </c>
      <c r="H905" s="10">
        <v>3</v>
      </c>
      <c r="I905" s="10"/>
      <c r="J905" s="10" t="s">
        <v>7</v>
      </c>
    </row>
    <row r="906" spans="1:10" x14ac:dyDescent="0.25">
      <c r="A906" s="10"/>
      <c r="B906" s="10"/>
      <c r="C906" s="11"/>
      <c r="D906" s="10"/>
      <c r="E906" s="10"/>
      <c r="F906" s="10"/>
      <c r="G906" s="10"/>
      <c r="H906" s="10"/>
      <c r="I906" s="10"/>
      <c r="J906" s="10"/>
    </row>
    <row r="907" spans="1:10" ht="195" customHeight="1" x14ac:dyDescent="0.25">
      <c r="A907" s="10" t="s">
        <v>1</v>
      </c>
      <c r="B907" s="10" t="s">
        <v>2</v>
      </c>
      <c r="C907" s="11" t="s">
        <v>1037</v>
      </c>
      <c r="D907" s="10" t="s">
        <v>4</v>
      </c>
      <c r="E907" s="10" t="s">
        <v>1038</v>
      </c>
      <c r="F907" s="10" t="s">
        <v>1036</v>
      </c>
      <c r="G907" s="9">
        <v>42170</v>
      </c>
      <c r="H907" s="10">
        <v>3</v>
      </c>
      <c r="I907" s="10"/>
      <c r="J907" s="10" t="s">
        <v>7</v>
      </c>
    </row>
    <row r="908" spans="1:10" x14ac:dyDescent="0.25">
      <c r="A908" s="10"/>
      <c r="B908" s="10"/>
      <c r="C908" s="11"/>
      <c r="D908" s="10"/>
      <c r="E908" s="10"/>
      <c r="F908" s="10"/>
      <c r="G908" s="9"/>
      <c r="H908" s="10"/>
      <c r="I908" s="10"/>
      <c r="J908" s="10"/>
    </row>
    <row r="909" spans="1:10" ht="195" customHeight="1" x14ac:dyDescent="0.25">
      <c r="A909" s="10" t="s">
        <v>1</v>
      </c>
      <c r="B909" s="10" t="s">
        <v>22</v>
      </c>
      <c r="C909" s="11" t="s">
        <v>1039</v>
      </c>
      <c r="D909" s="10" t="s">
        <v>4</v>
      </c>
      <c r="E909" s="10" t="s">
        <v>1040</v>
      </c>
      <c r="F909" s="10" t="s">
        <v>1036</v>
      </c>
      <c r="G909" s="10" t="s">
        <v>108</v>
      </c>
      <c r="H909" s="10">
        <v>3</v>
      </c>
      <c r="I909" s="10"/>
      <c r="J909" s="10" t="s">
        <v>7</v>
      </c>
    </row>
    <row r="910" spans="1:10" x14ac:dyDescent="0.25">
      <c r="A910" s="10"/>
      <c r="B910" s="10"/>
      <c r="C910" s="11"/>
      <c r="D910" s="10"/>
      <c r="E910" s="10"/>
      <c r="F910" s="10"/>
      <c r="G910" s="10"/>
      <c r="H910" s="10"/>
      <c r="I910" s="10"/>
      <c r="J910" s="10"/>
    </row>
    <row r="911" spans="1:10" ht="180" customHeight="1" x14ac:dyDescent="0.25">
      <c r="A911" s="10" t="s">
        <v>1</v>
      </c>
      <c r="B911" s="10" t="s">
        <v>22</v>
      </c>
      <c r="C911" s="11" t="s">
        <v>1041</v>
      </c>
      <c r="D911" s="10" t="s">
        <v>4</v>
      </c>
      <c r="E911" s="10" t="s">
        <v>1042</v>
      </c>
      <c r="F911" s="10" t="s">
        <v>1043</v>
      </c>
      <c r="G911" s="10" t="s">
        <v>114</v>
      </c>
      <c r="H911" s="10">
        <v>3</v>
      </c>
      <c r="I911" s="10"/>
      <c r="J911" s="10" t="s">
        <v>7</v>
      </c>
    </row>
    <row r="912" spans="1:10" x14ac:dyDescent="0.25">
      <c r="A912" s="10"/>
      <c r="B912" s="10"/>
      <c r="C912" s="11"/>
      <c r="D912" s="10"/>
      <c r="E912" s="10"/>
      <c r="F912" s="10"/>
      <c r="G912" s="10"/>
      <c r="H912" s="10"/>
      <c r="I912" s="10"/>
      <c r="J912" s="10"/>
    </row>
    <row r="913" spans="1:13" ht="180" customHeight="1" x14ac:dyDescent="0.25">
      <c r="A913" s="10" t="s">
        <v>1</v>
      </c>
      <c r="B913" s="10" t="s">
        <v>2</v>
      </c>
      <c r="C913" s="11" t="s">
        <v>1044</v>
      </c>
      <c r="D913" s="10" t="s">
        <v>4</v>
      </c>
      <c r="E913" s="10" t="s">
        <v>1045</v>
      </c>
      <c r="F913" s="10" t="s">
        <v>1043</v>
      </c>
      <c r="G913" s="9">
        <v>42109</v>
      </c>
      <c r="H913" s="10">
        <v>3</v>
      </c>
    </row>
    <row r="914" spans="1:13" x14ac:dyDescent="0.25">
      <c r="A914" s="10"/>
      <c r="B914" s="10"/>
      <c r="C914" s="11"/>
      <c r="D914" s="10"/>
      <c r="E914" s="10"/>
      <c r="F914" s="10"/>
      <c r="G914" s="9"/>
      <c r="H914" s="10"/>
      <c r="L914">
        <v>0</v>
      </c>
      <c r="M914">
        <v>6</v>
      </c>
    </row>
    <row r="917" spans="1:13" ht="195" customHeight="1" x14ac:dyDescent="0.25">
      <c r="A917" s="10" t="s">
        <v>1</v>
      </c>
      <c r="B917" s="10" t="s">
        <v>2</v>
      </c>
      <c r="C917" s="11" t="s">
        <v>1046</v>
      </c>
      <c r="D917" s="10" t="s">
        <v>4</v>
      </c>
      <c r="E917" s="10" t="s">
        <v>1047</v>
      </c>
      <c r="F917" s="10" t="s">
        <v>1048</v>
      </c>
      <c r="G917" s="9">
        <v>42368</v>
      </c>
      <c r="H917" s="10">
        <v>3</v>
      </c>
      <c r="I917" s="10"/>
      <c r="J917" s="10" t="s">
        <v>7</v>
      </c>
    </row>
    <row r="918" spans="1:13" x14ac:dyDescent="0.25">
      <c r="A918" s="10"/>
      <c r="B918" s="10"/>
      <c r="C918" s="11"/>
      <c r="D918" s="10"/>
      <c r="E918" s="10"/>
      <c r="F918" s="10"/>
      <c r="G918" s="9"/>
      <c r="H918" s="10"/>
      <c r="I918" s="10"/>
      <c r="J918" s="10"/>
    </row>
    <row r="919" spans="1:13" ht="210" customHeight="1" x14ac:dyDescent="0.25">
      <c r="A919" s="10" t="s">
        <v>1</v>
      </c>
      <c r="B919" s="10" t="s">
        <v>2</v>
      </c>
      <c r="C919" s="11" t="s">
        <v>1049</v>
      </c>
      <c r="D919" s="10" t="s">
        <v>4</v>
      </c>
      <c r="E919" s="10" t="s">
        <v>1050</v>
      </c>
      <c r="F919" s="10" t="s">
        <v>1051</v>
      </c>
      <c r="G919" s="10" t="s">
        <v>1052</v>
      </c>
      <c r="H919" s="10">
        <v>3</v>
      </c>
      <c r="I919" s="10"/>
      <c r="J919" s="10" t="s">
        <v>7</v>
      </c>
    </row>
    <row r="920" spans="1:13" x14ac:dyDescent="0.25">
      <c r="A920" s="10"/>
      <c r="B920" s="10"/>
      <c r="C920" s="11"/>
      <c r="D920" s="10"/>
      <c r="E920" s="10"/>
      <c r="F920" s="10"/>
      <c r="G920" s="10"/>
      <c r="H920" s="10"/>
      <c r="I920" s="10"/>
      <c r="J920" s="10"/>
    </row>
    <row r="921" spans="1:13" ht="195" customHeight="1" x14ac:dyDescent="0.25">
      <c r="A921" s="10" t="s">
        <v>1</v>
      </c>
      <c r="B921" s="10" t="s">
        <v>2</v>
      </c>
      <c r="C921" s="11" t="s">
        <v>1053</v>
      </c>
      <c r="D921" s="10" t="s">
        <v>4</v>
      </c>
      <c r="E921" s="10" t="s">
        <v>1054</v>
      </c>
      <c r="F921" s="10" t="s">
        <v>1051</v>
      </c>
      <c r="G921" s="10" t="s">
        <v>369</v>
      </c>
      <c r="H921" s="10">
        <v>3</v>
      </c>
      <c r="I921" s="10"/>
      <c r="J921" s="10" t="s">
        <v>7</v>
      </c>
    </row>
    <row r="922" spans="1:13" x14ac:dyDescent="0.25">
      <c r="A922" s="10"/>
      <c r="B922" s="10"/>
      <c r="C922" s="11"/>
      <c r="D922" s="10"/>
      <c r="E922" s="10"/>
      <c r="F922" s="10"/>
      <c r="G922" s="10"/>
      <c r="H922" s="10"/>
      <c r="I922" s="10"/>
      <c r="J922" s="10"/>
    </row>
    <row r="923" spans="1:13" ht="180" customHeight="1" x14ac:dyDescent="0.25">
      <c r="A923" s="10" t="s">
        <v>1</v>
      </c>
      <c r="B923" s="10" t="s">
        <v>2</v>
      </c>
      <c r="C923" s="11" t="s">
        <v>1055</v>
      </c>
      <c r="D923" s="10" t="s">
        <v>4</v>
      </c>
      <c r="E923" s="10" t="s">
        <v>1056</v>
      </c>
      <c r="F923" s="10" t="s">
        <v>1057</v>
      </c>
      <c r="G923" s="9">
        <v>42196</v>
      </c>
      <c r="H923" s="10">
        <v>3</v>
      </c>
      <c r="I923" s="10"/>
      <c r="J923" s="10" t="s">
        <v>7</v>
      </c>
    </row>
    <row r="924" spans="1:13" x14ac:dyDescent="0.25">
      <c r="A924" s="10"/>
      <c r="B924" s="10"/>
      <c r="C924" s="11"/>
      <c r="D924" s="10"/>
      <c r="E924" s="10"/>
      <c r="F924" s="10"/>
      <c r="G924" s="9"/>
      <c r="H924" s="10"/>
      <c r="I924" s="10"/>
      <c r="J924" s="10"/>
    </row>
    <row r="925" spans="1:13" ht="180" customHeight="1" x14ac:dyDescent="0.25">
      <c r="A925" s="10" t="s">
        <v>1</v>
      </c>
      <c r="B925" s="10" t="s">
        <v>2</v>
      </c>
      <c r="C925" s="11" t="s">
        <v>1058</v>
      </c>
      <c r="D925" s="10" t="s">
        <v>4</v>
      </c>
      <c r="E925" s="10" t="s">
        <v>1059</v>
      </c>
      <c r="F925" s="10" t="s">
        <v>1051</v>
      </c>
      <c r="G925" s="9">
        <v>42287</v>
      </c>
      <c r="H925" s="10">
        <v>3</v>
      </c>
      <c r="I925" s="10"/>
      <c r="J925" s="10" t="s">
        <v>7</v>
      </c>
    </row>
    <row r="926" spans="1:13" x14ac:dyDescent="0.25">
      <c r="A926" s="10"/>
      <c r="B926" s="10"/>
      <c r="C926" s="11"/>
      <c r="D926" s="10"/>
      <c r="E926" s="10"/>
      <c r="F926" s="10"/>
      <c r="G926" s="9"/>
      <c r="H926" s="10"/>
      <c r="I926" s="10"/>
      <c r="J926" s="10"/>
    </row>
    <row r="927" spans="1:13" ht="180" customHeight="1" x14ac:dyDescent="0.25">
      <c r="A927" s="10" t="s">
        <v>1</v>
      </c>
      <c r="B927" s="10" t="s">
        <v>2</v>
      </c>
      <c r="C927" s="11" t="s">
        <v>1060</v>
      </c>
      <c r="D927" s="10" t="s">
        <v>4</v>
      </c>
      <c r="E927" s="10" t="s">
        <v>1059</v>
      </c>
      <c r="F927" s="10" t="s">
        <v>1051</v>
      </c>
      <c r="G927" s="9">
        <v>42195</v>
      </c>
      <c r="H927" s="10">
        <v>3</v>
      </c>
      <c r="I927" s="10"/>
      <c r="J927" s="10" t="s">
        <v>7</v>
      </c>
    </row>
    <row r="928" spans="1:13" x14ac:dyDescent="0.25">
      <c r="A928" s="10"/>
      <c r="B928" s="10"/>
      <c r="C928" s="11"/>
      <c r="D928" s="10"/>
      <c r="E928" s="10"/>
      <c r="F928" s="10"/>
      <c r="G928" s="9"/>
      <c r="H928" s="10"/>
      <c r="I928" s="10"/>
      <c r="J928" s="10"/>
    </row>
    <row r="929" spans="1:10" ht="180" customHeight="1" x14ac:dyDescent="0.25">
      <c r="A929" s="10" t="s">
        <v>1</v>
      </c>
      <c r="B929" s="10" t="s">
        <v>2</v>
      </c>
      <c r="C929" s="11" t="s">
        <v>1061</v>
      </c>
      <c r="D929" s="10" t="s">
        <v>4</v>
      </c>
      <c r="E929" s="10" t="s">
        <v>1059</v>
      </c>
      <c r="F929" s="10" t="s">
        <v>1051</v>
      </c>
      <c r="G929" s="9">
        <v>42257</v>
      </c>
      <c r="H929" s="10">
        <v>3</v>
      </c>
      <c r="I929" s="10"/>
      <c r="J929" s="10" t="s">
        <v>7</v>
      </c>
    </row>
    <row r="930" spans="1:10" x14ac:dyDescent="0.25">
      <c r="A930" s="10"/>
      <c r="B930" s="10"/>
      <c r="C930" s="11"/>
      <c r="D930" s="10"/>
      <c r="E930" s="10"/>
      <c r="F930" s="10"/>
      <c r="G930" s="9"/>
      <c r="H930" s="10"/>
      <c r="I930" s="10"/>
      <c r="J930" s="10"/>
    </row>
    <row r="931" spans="1:10" ht="180" customHeight="1" x14ac:dyDescent="0.25">
      <c r="A931" s="10" t="s">
        <v>1</v>
      </c>
      <c r="B931" s="10" t="s">
        <v>2</v>
      </c>
      <c r="C931" s="11" t="s">
        <v>1062</v>
      </c>
      <c r="D931" s="10" t="s">
        <v>4</v>
      </c>
      <c r="E931" s="10" t="s">
        <v>1056</v>
      </c>
      <c r="F931" s="10" t="s">
        <v>1057</v>
      </c>
      <c r="G931" s="9">
        <v>42005</v>
      </c>
      <c r="H931" s="10">
        <v>3</v>
      </c>
      <c r="I931" s="10"/>
      <c r="J931" s="10" t="s">
        <v>7</v>
      </c>
    </row>
    <row r="932" spans="1:10" x14ac:dyDescent="0.25">
      <c r="A932" s="10"/>
      <c r="B932" s="10"/>
      <c r="C932" s="11"/>
      <c r="D932" s="10"/>
      <c r="E932" s="10"/>
      <c r="F932" s="10"/>
      <c r="G932" s="9"/>
      <c r="H932" s="10"/>
      <c r="I932" s="10"/>
      <c r="J932" s="10"/>
    </row>
    <row r="933" spans="1:10" ht="180" customHeight="1" x14ac:dyDescent="0.25">
      <c r="A933" s="10" t="s">
        <v>1</v>
      </c>
      <c r="B933" s="10" t="s">
        <v>2</v>
      </c>
      <c r="C933" s="11" t="s">
        <v>1063</v>
      </c>
      <c r="D933" s="10" t="s">
        <v>4</v>
      </c>
      <c r="E933" s="10" t="s">
        <v>1056</v>
      </c>
      <c r="F933" s="10" t="s">
        <v>1057</v>
      </c>
      <c r="G933" s="9">
        <v>42037</v>
      </c>
      <c r="H933" s="10">
        <v>3</v>
      </c>
      <c r="I933" s="10"/>
      <c r="J933" s="10" t="s">
        <v>7</v>
      </c>
    </row>
    <row r="934" spans="1:10" x14ac:dyDescent="0.25">
      <c r="A934" s="10"/>
      <c r="B934" s="10"/>
      <c r="C934" s="11"/>
      <c r="D934" s="10"/>
      <c r="E934" s="10"/>
      <c r="F934" s="10"/>
      <c r="G934" s="9"/>
      <c r="H934" s="10"/>
      <c r="I934" s="10"/>
      <c r="J934" s="10"/>
    </row>
    <row r="935" spans="1:10" ht="180" customHeight="1" x14ac:dyDescent="0.25">
      <c r="A935" s="10" t="s">
        <v>1</v>
      </c>
      <c r="B935" s="10" t="s">
        <v>2</v>
      </c>
      <c r="C935" s="11" t="s">
        <v>1064</v>
      </c>
      <c r="D935" s="10" t="s">
        <v>4</v>
      </c>
      <c r="E935" s="10" t="s">
        <v>1059</v>
      </c>
      <c r="F935" s="10" t="s">
        <v>1051</v>
      </c>
      <c r="G935" s="9">
        <v>42037</v>
      </c>
      <c r="H935" s="10">
        <v>3</v>
      </c>
      <c r="I935" s="10"/>
      <c r="J935" s="10" t="s">
        <v>7</v>
      </c>
    </row>
    <row r="936" spans="1:10" x14ac:dyDescent="0.25">
      <c r="A936" s="10"/>
      <c r="B936" s="10"/>
      <c r="C936" s="11"/>
      <c r="D936" s="10"/>
      <c r="E936" s="10"/>
      <c r="F936" s="10"/>
      <c r="G936" s="9"/>
      <c r="H936" s="10"/>
      <c r="I936" s="10"/>
      <c r="J936" s="10"/>
    </row>
    <row r="937" spans="1:10" ht="180" customHeight="1" x14ac:dyDescent="0.25">
      <c r="A937" s="10" t="s">
        <v>1</v>
      </c>
      <c r="B937" s="10" t="s">
        <v>2</v>
      </c>
      <c r="C937" s="11" t="s">
        <v>1065</v>
      </c>
      <c r="D937" s="10" t="s">
        <v>4</v>
      </c>
      <c r="E937" s="10" t="s">
        <v>1059</v>
      </c>
      <c r="F937" s="10" t="s">
        <v>1051</v>
      </c>
      <c r="G937" s="9">
        <v>42006</v>
      </c>
      <c r="H937" s="10">
        <v>3</v>
      </c>
      <c r="I937" s="10"/>
      <c r="J937" s="10" t="s">
        <v>7</v>
      </c>
    </row>
    <row r="938" spans="1:10" x14ac:dyDescent="0.25">
      <c r="A938" s="10"/>
      <c r="B938" s="10"/>
      <c r="C938" s="11"/>
      <c r="D938" s="10"/>
      <c r="E938" s="10"/>
      <c r="F938" s="10"/>
      <c r="G938" s="9"/>
      <c r="H938" s="10"/>
      <c r="I938" s="10"/>
      <c r="J938" s="10"/>
    </row>
    <row r="939" spans="1:10" ht="180" customHeight="1" x14ac:dyDescent="0.25">
      <c r="A939" s="10" t="s">
        <v>1</v>
      </c>
      <c r="B939" s="10" t="s">
        <v>2</v>
      </c>
      <c r="C939" s="11" t="s">
        <v>1066</v>
      </c>
      <c r="D939" s="10" t="s">
        <v>4</v>
      </c>
      <c r="E939" s="10" t="s">
        <v>1059</v>
      </c>
      <c r="F939" s="10" t="s">
        <v>1051</v>
      </c>
      <c r="G939" s="9">
        <v>42006</v>
      </c>
      <c r="H939" s="10">
        <v>3</v>
      </c>
      <c r="I939" s="10"/>
      <c r="J939" s="10" t="s">
        <v>7</v>
      </c>
    </row>
    <row r="940" spans="1:10" x14ac:dyDescent="0.25">
      <c r="A940" s="10"/>
      <c r="B940" s="10"/>
      <c r="C940" s="11"/>
      <c r="D940" s="10"/>
      <c r="E940" s="10"/>
      <c r="F940" s="10"/>
      <c r="G940" s="9"/>
      <c r="H940" s="10"/>
      <c r="I940" s="10"/>
      <c r="J940" s="10"/>
    </row>
    <row r="941" spans="1:10" ht="180" customHeight="1" x14ac:dyDescent="0.25">
      <c r="A941" s="10" t="s">
        <v>1</v>
      </c>
      <c r="B941" s="10" t="s">
        <v>2</v>
      </c>
      <c r="C941" s="11" t="s">
        <v>1067</v>
      </c>
      <c r="D941" s="10" t="s">
        <v>4</v>
      </c>
      <c r="E941" s="10" t="s">
        <v>1059</v>
      </c>
      <c r="F941" s="10" t="s">
        <v>1051</v>
      </c>
      <c r="G941" s="9">
        <v>42006</v>
      </c>
      <c r="H941" s="10">
        <v>3</v>
      </c>
      <c r="I941" s="10"/>
      <c r="J941" s="10" t="s">
        <v>7</v>
      </c>
    </row>
    <row r="942" spans="1:10" x14ac:dyDescent="0.25">
      <c r="A942" s="10"/>
      <c r="B942" s="10"/>
      <c r="C942" s="11"/>
      <c r="D942" s="10"/>
      <c r="E942" s="10"/>
      <c r="F942" s="10"/>
      <c r="G942" s="9"/>
      <c r="H942" s="10"/>
      <c r="I942" s="10"/>
      <c r="J942" s="10"/>
    </row>
    <row r="943" spans="1:10" ht="180" customHeight="1" x14ac:dyDescent="0.25">
      <c r="A943" s="10" t="s">
        <v>1</v>
      </c>
      <c r="B943" s="10" t="s">
        <v>2</v>
      </c>
      <c r="C943" s="11" t="s">
        <v>1068</v>
      </c>
      <c r="D943" s="10" t="s">
        <v>4</v>
      </c>
      <c r="E943" s="10" t="s">
        <v>1059</v>
      </c>
      <c r="F943" s="10" t="s">
        <v>1051</v>
      </c>
      <c r="G943" s="9">
        <v>42006</v>
      </c>
      <c r="H943" s="10">
        <v>3</v>
      </c>
      <c r="I943" s="10"/>
      <c r="J943" s="10" t="s">
        <v>7</v>
      </c>
    </row>
    <row r="944" spans="1:10" x14ac:dyDescent="0.25">
      <c r="A944" s="10"/>
      <c r="B944" s="10"/>
      <c r="C944" s="11"/>
      <c r="D944" s="10"/>
      <c r="E944" s="10"/>
      <c r="F944" s="10"/>
      <c r="G944" s="9"/>
      <c r="H944" s="10"/>
      <c r="I944" s="10"/>
      <c r="J944" s="10"/>
    </row>
    <row r="945" spans="1:10" ht="180" customHeight="1" x14ac:dyDescent="0.25">
      <c r="A945" s="10" t="s">
        <v>1</v>
      </c>
      <c r="B945" s="10" t="s">
        <v>2</v>
      </c>
      <c r="C945" s="11" t="s">
        <v>1069</v>
      </c>
      <c r="D945" s="10" t="s">
        <v>4</v>
      </c>
      <c r="E945" s="10" t="s">
        <v>1059</v>
      </c>
      <c r="F945" s="10" t="s">
        <v>1051</v>
      </c>
      <c r="G945" s="9">
        <v>42037</v>
      </c>
      <c r="H945" s="10">
        <v>3</v>
      </c>
      <c r="I945" s="10"/>
      <c r="J945" s="10" t="s">
        <v>7</v>
      </c>
    </row>
    <row r="946" spans="1:10" x14ac:dyDescent="0.25">
      <c r="A946" s="10"/>
      <c r="B946" s="10"/>
      <c r="C946" s="11"/>
      <c r="D946" s="10"/>
      <c r="E946" s="10"/>
      <c r="F946" s="10"/>
      <c r="G946" s="9"/>
      <c r="H946" s="10"/>
      <c r="I946" s="10"/>
      <c r="J946" s="10"/>
    </row>
    <row r="947" spans="1:10" ht="180" customHeight="1" x14ac:dyDescent="0.25">
      <c r="A947" s="10" t="s">
        <v>1</v>
      </c>
      <c r="B947" s="10" t="s">
        <v>2</v>
      </c>
      <c r="C947" s="11" t="s">
        <v>1070</v>
      </c>
      <c r="D947" s="10" t="s">
        <v>4</v>
      </c>
      <c r="E947" s="10" t="s">
        <v>1056</v>
      </c>
      <c r="F947" s="10" t="s">
        <v>1057</v>
      </c>
      <c r="G947" s="9">
        <v>42005</v>
      </c>
      <c r="H947" s="10">
        <v>3</v>
      </c>
      <c r="I947" s="10"/>
      <c r="J947" s="10" t="s">
        <v>7</v>
      </c>
    </row>
    <row r="948" spans="1:10" x14ac:dyDescent="0.25">
      <c r="A948" s="10"/>
      <c r="B948" s="10"/>
      <c r="C948" s="11"/>
      <c r="D948" s="10"/>
      <c r="E948" s="10"/>
      <c r="F948" s="10"/>
      <c r="G948" s="9"/>
      <c r="H948" s="10"/>
      <c r="I948" s="10"/>
      <c r="J948" s="10"/>
    </row>
    <row r="949" spans="1:10" ht="180" customHeight="1" x14ac:dyDescent="0.25">
      <c r="A949" s="10" t="s">
        <v>1</v>
      </c>
      <c r="B949" s="10" t="s">
        <v>2</v>
      </c>
      <c r="C949" s="11" t="s">
        <v>1071</v>
      </c>
      <c r="D949" s="10" t="s">
        <v>4</v>
      </c>
      <c r="E949" s="10" t="s">
        <v>1059</v>
      </c>
      <c r="F949" s="10" t="s">
        <v>1051</v>
      </c>
      <c r="G949" s="9">
        <v>42037</v>
      </c>
      <c r="H949" s="10">
        <v>3</v>
      </c>
      <c r="I949" s="10"/>
      <c r="J949" s="10" t="s">
        <v>7</v>
      </c>
    </row>
    <row r="950" spans="1:10" x14ac:dyDescent="0.25">
      <c r="A950" s="10"/>
      <c r="B950" s="10"/>
      <c r="C950" s="11"/>
      <c r="D950" s="10"/>
      <c r="E950" s="10"/>
      <c r="F950" s="10"/>
      <c r="G950" s="9"/>
      <c r="H950" s="10"/>
      <c r="I950" s="10"/>
      <c r="J950" s="10"/>
    </row>
    <row r="951" spans="1:10" ht="180" customHeight="1" x14ac:dyDescent="0.25">
      <c r="A951" s="10" t="s">
        <v>1</v>
      </c>
      <c r="B951" s="10" t="s">
        <v>2</v>
      </c>
      <c r="C951" s="11" t="s">
        <v>1072</v>
      </c>
      <c r="D951" s="10" t="s">
        <v>4</v>
      </c>
      <c r="E951" s="10" t="s">
        <v>1059</v>
      </c>
      <c r="F951" s="10" t="s">
        <v>1051</v>
      </c>
      <c r="G951" s="10" t="s">
        <v>1073</v>
      </c>
      <c r="H951" s="10">
        <v>3</v>
      </c>
      <c r="I951" s="10"/>
      <c r="J951" s="10" t="s">
        <v>7</v>
      </c>
    </row>
    <row r="952" spans="1:10" x14ac:dyDescent="0.25">
      <c r="A952" s="10"/>
      <c r="B952" s="10"/>
      <c r="C952" s="11"/>
      <c r="D952" s="10"/>
      <c r="E952" s="10"/>
      <c r="F952" s="10"/>
      <c r="G952" s="10"/>
      <c r="H952" s="10"/>
      <c r="I952" s="10"/>
      <c r="J952" s="10"/>
    </row>
    <row r="953" spans="1:10" ht="225" customHeight="1" x14ac:dyDescent="0.25">
      <c r="A953" s="10" t="s">
        <v>1</v>
      </c>
      <c r="B953" s="10" t="s">
        <v>22</v>
      </c>
      <c r="C953" s="11" t="s">
        <v>1074</v>
      </c>
      <c r="D953" s="10" t="s">
        <v>4</v>
      </c>
      <c r="E953" s="10" t="s">
        <v>1075</v>
      </c>
      <c r="F953" s="10" t="s">
        <v>225</v>
      </c>
      <c r="G953" s="10" t="s">
        <v>226</v>
      </c>
      <c r="H953" s="10">
        <v>3</v>
      </c>
      <c r="I953" s="10"/>
      <c r="J953" s="10" t="s">
        <v>7</v>
      </c>
    </row>
    <row r="954" spans="1:10" x14ac:dyDescent="0.25">
      <c r="A954" s="10"/>
      <c r="B954" s="10"/>
      <c r="C954" s="11"/>
      <c r="D954" s="10"/>
      <c r="E954" s="10"/>
      <c r="F954" s="10"/>
      <c r="G954" s="10"/>
      <c r="H954" s="10"/>
      <c r="I954" s="10"/>
      <c r="J954" s="10"/>
    </row>
    <row r="955" spans="1:10" ht="225" customHeight="1" x14ac:dyDescent="0.25">
      <c r="A955" s="10" t="s">
        <v>1</v>
      </c>
      <c r="B955" s="10" t="s">
        <v>2</v>
      </c>
      <c r="C955" s="11" t="s">
        <v>1076</v>
      </c>
      <c r="D955" s="10" t="s">
        <v>4</v>
      </c>
      <c r="E955" s="10" t="s">
        <v>1077</v>
      </c>
      <c r="F955" s="10" t="s">
        <v>1078</v>
      </c>
      <c r="G955" s="9">
        <v>42119</v>
      </c>
      <c r="H955" s="10">
        <v>3</v>
      </c>
      <c r="I955" s="10"/>
      <c r="J955" s="10" t="s">
        <v>7</v>
      </c>
    </row>
    <row r="956" spans="1:10" x14ac:dyDescent="0.25">
      <c r="A956" s="10"/>
      <c r="B956" s="10"/>
      <c r="C956" s="11"/>
      <c r="D956" s="10"/>
      <c r="E956" s="10"/>
      <c r="F956" s="10"/>
      <c r="G956" s="9"/>
      <c r="H956" s="10"/>
      <c r="I956" s="10"/>
      <c r="J956" s="10"/>
    </row>
    <row r="957" spans="1:10" ht="225" customHeight="1" x14ac:dyDescent="0.25">
      <c r="A957" s="10" t="s">
        <v>1</v>
      </c>
      <c r="B957" s="10" t="s">
        <v>2</v>
      </c>
      <c r="C957" s="11" t="s">
        <v>1079</v>
      </c>
      <c r="D957" s="10" t="s">
        <v>4</v>
      </c>
      <c r="E957" s="10" t="s">
        <v>1080</v>
      </c>
      <c r="F957" s="10" t="s">
        <v>1081</v>
      </c>
      <c r="G957" s="9">
        <v>42029</v>
      </c>
      <c r="H957" s="10">
        <v>3</v>
      </c>
      <c r="I957" s="10"/>
      <c r="J957" s="10" t="s">
        <v>7</v>
      </c>
    </row>
    <row r="958" spans="1:10" x14ac:dyDescent="0.25">
      <c r="A958" s="10"/>
      <c r="B958" s="10"/>
      <c r="C958" s="11"/>
      <c r="D958" s="10"/>
      <c r="E958" s="10"/>
      <c r="F958" s="10"/>
      <c r="G958" s="9"/>
      <c r="H958" s="10"/>
      <c r="I958" s="10"/>
      <c r="J958" s="10"/>
    </row>
    <row r="959" spans="1:10" ht="225" customHeight="1" x14ac:dyDescent="0.25">
      <c r="A959" s="10" t="s">
        <v>1</v>
      </c>
      <c r="B959" s="10" t="s">
        <v>2</v>
      </c>
      <c r="C959" s="11" t="s">
        <v>1082</v>
      </c>
      <c r="D959" s="10" t="s">
        <v>4</v>
      </c>
      <c r="E959" s="10" t="s">
        <v>1083</v>
      </c>
      <c r="F959" s="10" t="s">
        <v>1081</v>
      </c>
      <c r="G959" s="9">
        <v>42060</v>
      </c>
      <c r="H959" s="10">
        <v>3</v>
      </c>
      <c r="I959" s="10"/>
      <c r="J959" s="10" t="s">
        <v>7</v>
      </c>
    </row>
    <row r="960" spans="1:10" x14ac:dyDescent="0.25">
      <c r="A960" s="10"/>
      <c r="B960" s="10"/>
      <c r="C960" s="11"/>
      <c r="D960" s="10"/>
      <c r="E960" s="10"/>
      <c r="F960" s="10"/>
      <c r="G960" s="9"/>
      <c r="H960" s="10"/>
      <c r="I960" s="10"/>
      <c r="J960" s="10"/>
    </row>
    <row r="961" spans="1:10" ht="225" customHeight="1" x14ac:dyDescent="0.25">
      <c r="A961" s="10" t="s">
        <v>1</v>
      </c>
      <c r="B961" s="10" t="s">
        <v>22</v>
      </c>
      <c r="C961" s="11" t="s">
        <v>1084</v>
      </c>
      <c r="D961" s="10" t="s">
        <v>4</v>
      </c>
      <c r="E961" s="10" t="s">
        <v>1085</v>
      </c>
      <c r="F961" s="10" t="s">
        <v>1086</v>
      </c>
      <c r="G961" s="10" t="s">
        <v>226</v>
      </c>
      <c r="H961" s="10">
        <v>3</v>
      </c>
      <c r="I961" s="10"/>
      <c r="J961" s="10" t="s">
        <v>7</v>
      </c>
    </row>
    <row r="962" spans="1:10" x14ac:dyDescent="0.25">
      <c r="A962" s="10"/>
      <c r="B962" s="10"/>
      <c r="C962" s="11"/>
      <c r="D962" s="10"/>
      <c r="E962" s="10"/>
      <c r="F962" s="10"/>
      <c r="G962" s="10"/>
      <c r="H962" s="10"/>
      <c r="I962" s="10"/>
      <c r="J962" s="10"/>
    </row>
    <row r="963" spans="1:10" ht="225" customHeight="1" x14ac:dyDescent="0.25">
      <c r="A963" s="10" t="s">
        <v>1</v>
      </c>
      <c r="B963" s="10" t="s">
        <v>2</v>
      </c>
      <c r="C963" s="11" t="s">
        <v>1087</v>
      </c>
      <c r="D963" s="10" t="s">
        <v>4</v>
      </c>
      <c r="E963" s="10" t="s">
        <v>1088</v>
      </c>
      <c r="F963" s="10" t="s">
        <v>1089</v>
      </c>
      <c r="G963" s="9">
        <v>42060</v>
      </c>
      <c r="H963" s="10">
        <v>3</v>
      </c>
      <c r="I963" s="10"/>
      <c r="J963" s="10" t="s">
        <v>7</v>
      </c>
    </row>
    <row r="964" spans="1:10" x14ac:dyDescent="0.25">
      <c r="A964" s="10"/>
      <c r="B964" s="10"/>
      <c r="C964" s="11"/>
      <c r="D964" s="10"/>
      <c r="E964" s="10"/>
      <c r="F964" s="10"/>
      <c r="G964" s="9"/>
      <c r="H964" s="10"/>
      <c r="I964" s="10"/>
      <c r="J964" s="10"/>
    </row>
    <row r="965" spans="1:10" ht="210" customHeight="1" x14ac:dyDescent="0.25">
      <c r="A965" s="10" t="s">
        <v>1</v>
      </c>
      <c r="B965" s="10" t="s">
        <v>22</v>
      </c>
      <c r="C965" s="11" t="s">
        <v>1090</v>
      </c>
      <c r="D965" s="10" t="s">
        <v>4</v>
      </c>
      <c r="E965" s="10" t="s">
        <v>1091</v>
      </c>
      <c r="F965" s="10" t="s">
        <v>1089</v>
      </c>
      <c r="G965" s="10">
        <f>-1 / 25</f>
        <v>-0.04</v>
      </c>
      <c r="H965" s="10">
        <v>3</v>
      </c>
      <c r="I965" s="10"/>
      <c r="J965" s="10" t="s">
        <v>7</v>
      </c>
    </row>
    <row r="966" spans="1:10" x14ac:dyDescent="0.25">
      <c r="A966" s="10"/>
      <c r="B966" s="10"/>
      <c r="C966" s="11"/>
      <c r="D966" s="10"/>
      <c r="E966" s="10"/>
      <c r="F966" s="10"/>
      <c r="G966" s="10"/>
      <c r="H966" s="10"/>
      <c r="I966" s="10"/>
      <c r="J966" s="10"/>
    </row>
    <row r="967" spans="1:10" ht="210" customHeight="1" x14ac:dyDescent="0.25">
      <c r="A967" s="10" t="s">
        <v>1</v>
      </c>
      <c r="B967" s="10" t="s">
        <v>2</v>
      </c>
      <c r="C967" s="11" t="s">
        <v>1092</v>
      </c>
      <c r="D967" s="10" t="s">
        <v>4</v>
      </c>
      <c r="E967" s="10" t="s">
        <v>1093</v>
      </c>
      <c r="F967" s="10" t="s">
        <v>1094</v>
      </c>
      <c r="G967" s="9">
        <v>42029</v>
      </c>
      <c r="H967" s="10">
        <v>3</v>
      </c>
      <c r="I967" s="10"/>
      <c r="J967" s="10" t="s">
        <v>7</v>
      </c>
    </row>
    <row r="968" spans="1:10" x14ac:dyDescent="0.25">
      <c r="A968" s="10"/>
      <c r="B968" s="10"/>
      <c r="C968" s="11"/>
      <c r="D968" s="10"/>
      <c r="E968" s="10"/>
      <c r="F968" s="10"/>
      <c r="G968" s="9"/>
      <c r="H968" s="10"/>
      <c r="I968" s="10"/>
      <c r="J968" s="10"/>
    </row>
    <row r="969" spans="1:10" ht="210" customHeight="1" x14ac:dyDescent="0.25">
      <c r="A969" s="10" t="s">
        <v>1</v>
      </c>
      <c r="B969" s="10" t="s">
        <v>2</v>
      </c>
      <c r="C969" s="11" t="s">
        <v>1095</v>
      </c>
      <c r="D969" s="10" t="s">
        <v>4</v>
      </c>
      <c r="E969" s="10" t="s">
        <v>1096</v>
      </c>
      <c r="F969" s="10" t="s">
        <v>1097</v>
      </c>
      <c r="G969" s="9">
        <v>42149</v>
      </c>
      <c r="H969" s="10">
        <v>3</v>
      </c>
      <c r="I969" s="10"/>
      <c r="J969" s="10" t="s">
        <v>7</v>
      </c>
    </row>
    <row r="970" spans="1:10" x14ac:dyDescent="0.25">
      <c r="A970" s="10"/>
      <c r="B970" s="10"/>
      <c r="C970" s="11"/>
      <c r="D970" s="10"/>
      <c r="E970" s="10"/>
      <c r="F970" s="10"/>
      <c r="G970" s="9"/>
      <c r="H970" s="10"/>
      <c r="I970" s="10"/>
      <c r="J970" s="10"/>
    </row>
    <row r="971" spans="1:10" ht="210" customHeight="1" x14ac:dyDescent="0.25">
      <c r="A971" s="10" t="s">
        <v>1</v>
      </c>
      <c r="B971" s="10" t="s">
        <v>2</v>
      </c>
      <c r="C971" s="11" t="s">
        <v>1098</v>
      </c>
      <c r="D971" s="10" t="s">
        <v>4</v>
      </c>
      <c r="E971" s="10" t="s">
        <v>1099</v>
      </c>
      <c r="F971" s="10" t="s">
        <v>437</v>
      </c>
      <c r="G971" s="9">
        <v>42029</v>
      </c>
      <c r="H971" s="10">
        <v>3</v>
      </c>
      <c r="I971" s="10"/>
      <c r="J971" s="10" t="s">
        <v>7</v>
      </c>
    </row>
    <row r="972" spans="1:10" x14ac:dyDescent="0.25">
      <c r="A972" s="10"/>
      <c r="B972" s="10"/>
      <c r="C972" s="11"/>
      <c r="D972" s="10"/>
      <c r="E972" s="10"/>
      <c r="F972" s="10"/>
      <c r="G972" s="9"/>
      <c r="H972" s="10"/>
      <c r="I972" s="10"/>
      <c r="J972" s="10"/>
    </row>
    <row r="973" spans="1:10" x14ac:dyDescent="0.25">
      <c r="A973" s="4"/>
      <c r="B973" s="4"/>
      <c r="C973" s="5"/>
      <c r="D973" s="4"/>
      <c r="E973" s="4"/>
      <c r="F973" s="4"/>
      <c r="G973" s="7"/>
      <c r="H973" s="4"/>
      <c r="I973" s="4"/>
      <c r="J973" s="4"/>
    </row>
    <row r="974" spans="1:10" ht="225" customHeight="1" x14ac:dyDescent="0.25">
      <c r="A974" s="10" t="s">
        <v>1</v>
      </c>
      <c r="B974" s="10" t="s">
        <v>22</v>
      </c>
      <c r="C974" s="11" t="s">
        <v>1100</v>
      </c>
      <c r="D974" s="10" t="s">
        <v>4</v>
      </c>
      <c r="E974" s="10" t="s">
        <v>1101</v>
      </c>
      <c r="F974" s="10" t="s">
        <v>1089</v>
      </c>
      <c r="G974" s="10" t="s">
        <v>226</v>
      </c>
      <c r="H974" s="10">
        <v>3</v>
      </c>
      <c r="I974" s="10"/>
      <c r="J974" s="10" t="s">
        <v>7</v>
      </c>
    </row>
    <row r="975" spans="1:10" x14ac:dyDescent="0.25">
      <c r="A975" s="10"/>
      <c r="B975" s="10"/>
      <c r="C975" s="11"/>
      <c r="D975" s="10"/>
      <c r="E975" s="10"/>
      <c r="F975" s="10"/>
      <c r="G975" s="10"/>
      <c r="H975" s="10"/>
      <c r="I975" s="10"/>
      <c r="J975" s="10"/>
    </row>
    <row r="976" spans="1:10" ht="195" customHeight="1" x14ac:dyDescent="0.25">
      <c r="A976" s="10" t="s">
        <v>1</v>
      </c>
      <c r="B976" s="10" t="s">
        <v>22</v>
      </c>
      <c r="C976" s="11" t="s">
        <v>1102</v>
      </c>
      <c r="D976" s="10" t="s">
        <v>4</v>
      </c>
      <c r="E976" s="10" t="s">
        <v>1103</v>
      </c>
      <c r="F976" s="10" t="s">
        <v>438</v>
      </c>
      <c r="G976" s="10">
        <f>-2 / 25</f>
        <v>-0.08</v>
      </c>
      <c r="H976" s="10">
        <v>3</v>
      </c>
      <c r="I976" s="10"/>
      <c r="J976" s="10" t="s">
        <v>7</v>
      </c>
    </row>
    <row r="977" spans="1:14" x14ac:dyDescent="0.25">
      <c r="A977" s="10"/>
      <c r="B977" s="10"/>
      <c r="C977" s="11"/>
      <c r="D977" s="10"/>
      <c r="E977" s="10"/>
      <c r="F977" s="10"/>
      <c r="G977" s="10"/>
      <c r="H977" s="10"/>
      <c r="I977" s="10"/>
      <c r="J977" s="10"/>
    </row>
    <row r="978" spans="1:14" ht="225" customHeight="1" x14ac:dyDescent="0.25">
      <c r="A978" s="10" t="s">
        <v>1</v>
      </c>
      <c r="B978" s="10" t="s">
        <v>2</v>
      </c>
      <c r="C978" s="11" t="s">
        <v>1104</v>
      </c>
      <c r="D978" s="10" t="s">
        <v>4</v>
      </c>
      <c r="E978" s="10" t="s">
        <v>1105</v>
      </c>
      <c r="F978" s="10" t="s">
        <v>1086</v>
      </c>
      <c r="G978" s="9">
        <v>42029</v>
      </c>
      <c r="H978" s="10">
        <v>3</v>
      </c>
      <c r="I978" s="10"/>
      <c r="J978" s="10" t="s">
        <v>7</v>
      </c>
    </row>
    <row r="979" spans="1:14" x14ac:dyDescent="0.25">
      <c r="A979" s="10"/>
      <c r="B979" s="10"/>
      <c r="C979" s="11"/>
      <c r="D979" s="10"/>
      <c r="E979" s="10"/>
      <c r="F979" s="10"/>
      <c r="G979" s="9"/>
      <c r="H979" s="10"/>
      <c r="I979" s="10"/>
      <c r="J979" s="10"/>
    </row>
    <row r="980" spans="1:14" ht="210" customHeight="1" x14ac:dyDescent="0.25">
      <c r="A980" s="10" t="s">
        <v>1</v>
      </c>
      <c r="B980" s="10" t="s">
        <v>2</v>
      </c>
      <c r="C980" s="11" t="s">
        <v>1106</v>
      </c>
      <c r="D980" s="10" t="s">
        <v>4</v>
      </c>
      <c r="E980" s="10" t="s">
        <v>1107</v>
      </c>
      <c r="F980" s="10" t="s">
        <v>1108</v>
      </c>
      <c r="G980" s="9">
        <v>42088</v>
      </c>
      <c r="H980" s="10">
        <v>3</v>
      </c>
      <c r="I980" s="10"/>
      <c r="J980" s="10" t="s">
        <v>7</v>
      </c>
      <c r="L980">
        <v>0</v>
      </c>
      <c r="M980">
        <v>7</v>
      </c>
    </row>
    <row r="981" spans="1:14" x14ac:dyDescent="0.25">
      <c r="A981" s="10"/>
      <c r="B981" s="10"/>
      <c r="C981" s="11"/>
      <c r="D981" s="10"/>
      <c r="E981" s="10"/>
      <c r="F981" s="10"/>
      <c r="G981" s="9"/>
      <c r="H981" s="10"/>
      <c r="I981" s="10"/>
      <c r="J981" s="10"/>
      <c r="K981">
        <f>SUM(K1:K980)</f>
        <v>0</v>
      </c>
      <c r="L981">
        <f t="shared" ref="L981:N981" si="0">SUM(L1:L980)</f>
        <v>37</v>
      </c>
      <c r="M981">
        <f t="shared" si="0"/>
        <v>50</v>
      </c>
      <c r="N981">
        <f t="shared" si="0"/>
        <v>0</v>
      </c>
    </row>
    <row r="982" spans="1:14" x14ac:dyDescent="0.25">
      <c r="A982" s="4"/>
      <c r="B982" s="4"/>
      <c r="C982" s="5"/>
      <c r="D982" s="4"/>
      <c r="E982" s="4"/>
      <c r="F982" s="4"/>
      <c r="G982" s="7"/>
      <c r="H982" s="4"/>
      <c r="L982" t="s">
        <v>1123</v>
      </c>
      <c r="M982" t="s">
        <v>1124</v>
      </c>
    </row>
    <row r="983" spans="1:14" x14ac:dyDescent="0.25">
      <c r="E983" t="s">
        <v>1110</v>
      </c>
      <c r="H983" t="s">
        <v>1112</v>
      </c>
    </row>
    <row r="984" spans="1:14" x14ac:dyDescent="0.25">
      <c r="E984">
        <v>134</v>
      </c>
      <c r="H984">
        <f>146-E984</f>
        <v>12</v>
      </c>
    </row>
    <row r="985" spans="1:14" x14ac:dyDescent="0.25">
      <c r="A985" t="s">
        <v>1109</v>
      </c>
      <c r="L985" t="s">
        <v>1123</v>
      </c>
      <c r="M985" t="s">
        <v>1125</v>
      </c>
    </row>
    <row r="986" spans="1:14" x14ac:dyDescent="0.25">
      <c r="E986" t="s">
        <v>1111</v>
      </c>
      <c r="L986">
        <f>E984+L981</f>
        <v>171</v>
      </c>
      <c r="M986">
        <f>E987+H984+M981</f>
        <v>203</v>
      </c>
    </row>
    <row r="987" spans="1:14" x14ac:dyDescent="0.25">
      <c r="E987">
        <v>141</v>
      </c>
    </row>
    <row r="988" spans="1:14" x14ac:dyDescent="0.25">
      <c r="L988">
        <f>L986+M986</f>
        <v>374</v>
      </c>
    </row>
    <row r="989" spans="1:14" x14ac:dyDescent="0.25">
      <c r="L989" t="s">
        <v>1126</v>
      </c>
    </row>
    <row r="990" spans="1:14" x14ac:dyDescent="0.25">
      <c r="L990">
        <f>L986/L988*100</f>
        <v>45.721925133689837</v>
      </c>
      <c r="M990" t="s">
        <v>1127</v>
      </c>
    </row>
    <row r="991" spans="1:14" x14ac:dyDescent="0.25">
      <c r="L991" t="s">
        <v>1128</v>
      </c>
    </row>
  </sheetData>
  <mergeCells count="4438">
    <mergeCell ref="I980:I981"/>
    <mergeCell ref="J980:J981"/>
    <mergeCell ref="I978:I979"/>
    <mergeCell ref="J978:J979"/>
    <mergeCell ref="A980:A981"/>
    <mergeCell ref="B980:B981"/>
    <mergeCell ref="C980:C981"/>
    <mergeCell ref="D980:D981"/>
    <mergeCell ref="E980:E981"/>
    <mergeCell ref="F980:F981"/>
    <mergeCell ref="G980:G981"/>
    <mergeCell ref="H980:H981"/>
    <mergeCell ref="A974:A975"/>
    <mergeCell ref="B974:B975"/>
    <mergeCell ref="C974:C975"/>
    <mergeCell ref="D974:D975"/>
    <mergeCell ref="E974:E975"/>
    <mergeCell ref="F974:F975"/>
    <mergeCell ref="G974:G975"/>
    <mergeCell ref="H974:H975"/>
    <mergeCell ref="I971:I972"/>
    <mergeCell ref="J971:J972"/>
    <mergeCell ref="I976:I977"/>
    <mergeCell ref="J976:J977"/>
    <mergeCell ref="A978:A979"/>
    <mergeCell ref="B978:B979"/>
    <mergeCell ref="C978:C979"/>
    <mergeCell ref="D978:D979"/>
    <mergeCell ref="E978:E979"/>
    <mergeCell ref="F978:F979"/>
    <mergeCell ref="G978:G979"/>
    <mergeCell ref="H978:H979"/>
    <mergeCell ref="I974:I975"/>
    <mergeCell ref="J974:J975"/>
    <mergeCell ref="A976:A977"/>
    <mergeCell ref="B976:B977"/>
    <mergeCell ref="C976:C977"/>
    <mergeCell ref="D976:D977"/>
    <mergeCell ref="E976:E977"/>
    <mergeCell ref="F976:F977"/>
    <mergeCell ref="G976:G977"/>
    <mergeCell ref="H976:H977"/>
    <mergeCell ref="I969:I970"/>
    <mergeCell ref="J969:J970"/>
    <mergeCell ref="A971:A972"/>
    <mergeCell ref="B971:B972"/>
    <mergeCell ref="C971:C972"/>
    <mergeCell ref="D971:D972"/>
    <mergeCell ref="E971:E972"/>
    <mergeCell ref="F971:F972"/>
    <mergeCell ref="G971:G972"/>
    <mergeCell ref="H971:H972"/>
    <mergeCell ref="I967:I968"/>
    <mergeCell ref="J967:J968"/>
    <mergeCell ref="A969:A970"/>
    <mergeCell ref="B969:B970"/>
    <mergeCell ref="C969:C970"/>
    <mergeCell ref="D969:D970"/>
    <mergeCell ref="E969:E970"/>
    <mergeCell ref="F969:F970"/>
    <mergeCell ref="G969:G970"/>
    <mergeCell ref="H969:H970"/>
    <mergeCell ref="I965:I966"/>
    <mergeCell ref="J965:J966"/>
    <mergeCell ref="A967:A968"/>
    <mergeCell ref="B967:B968"/>
    <mergeCell ref="C967:C968"/>
    <mergeCell ref="D967:D968"/>
    <mergeCell ref="E967:E968"/>
    <mergeCell ref="F967:F968"/>
    <mergeCell ref="G967:G968"/>
    <mergeCell ref="H967:H968"/>
    <mergeCell ref="I963:I964"/>
    <mergeCell ref="J963:J964"/>
    <mergeCell ref="A965:A966"/>
    <mergeCell ref="B965:B966"/>
    <mergeCell ref="C965:C966"/>
    <mergeCell ref="D965:D966"/>
    <mergeCell ref="E965:E966"/>
    <mergeCell ref="F965:F966"/>
    <mergeCell ref="G965:G966"/>
    <mergeCell ref="H965:H966"/>
    <mergeCell ref="I961:I962"/>
    <mergeCell ref="J961:J962"/>
    <mergeCell ref="A963:A964"/>
    <mergeCell ref="B963:B964"/>
    <mergeCell ref="C963:C964"/>
    <mergeCell ref="D963:D964"/>
    <mergeCell ref="E963:E964"/>
    <mergeCell ref="F963:F964"/>
    <mergeCell ref="G963:G964"/>
    <mergeCell ref="H963:H964"/>
    <mergeCell ref="I959:I960"/>
    <mergeCell ref="J959:J960"/>
    <mergeCell ref="A961:A962"/>
    <mergeCell ref="B961:B962"/>
    <mergeCell ref="C961:C962"/>
    <mergeCell ref="D961:D962"/>
    <mergeCell ref="E961:E962"/>
    <mergeCell ref="F961:F962"/>
    <mergeCell ref="G961:G962"/>
    <mergeCell ref="H961:H962"/>
    <mergeCell ref="I957:I958"/>
    <mergeCell ref="J957:J958"/>
    <mergeCell ref="A959:A960"/>
    <mergeCell ref="B959:B960"/>
    <mergeCell ref="C959:C960"/>
    <mergeCell ref="D959:D960"/>
    <mergeCell ref="E959:E960"/>
    <mergeCell ref="F959:F960"/>
    <mergeCell ref="G959:G960"/>
    <mergeCell ref="H959:H960"/>
    <mergeCell ref="I955:I956"/>
    <mergeCell ref="J955:J956"/>
    <mergeCell ref="A957:A958"/>
    <mergeCell ref="B957:B958"/>
    <mergeCell ref="C957:C958"/>
    <mergeCell ref="D957:D958"/>
    <mergeCell ref="E957:E958"/>
    <mergeCell ref="F957:F958"/>
    <mergeCell ref="G957:G958"/>
    <mergeCell ref="H957:H958"/>
    <mergeCell ref="I953:I954"/>
    <mergeCell ref="J953:J954"/>
    <mergeCell ref="A955:A956"/>
    <mergeCell ref="B955:B956"/>
    <mergeCell ref="C955:C956"/>
    <mergeCell ref="D955:D956"/>
    <mergeCell ref="E955:E956"/>
    <mergeCell ref="F955:F956"/>
    <mergeCell ref="G955:G956"/>
    <mergeCell ref="H955:H956"/>
    <mergeCell ref="I951:I952"/>
    <mergeCell ref="J951:J952"/>
    <mergeCell ref="A953:A954"/>
    <mergeCell ref="B953:B954"/>
    <mergeCell ref="C953:C954"/>
    <mergeCell ref="D953:D954"/>
    <mergeCell ref="E953:E954"/>
    <mergeCell ref="F953:F954"/>
    <mergeCell ref="G953:G954"/>
    <mergeCell ref="H953:H954"/>
    <mergeCell ref="I949:I950"/>
    <mergeCell ref="J949:J950"/>
    <mergeCell ref="A951:A952"/>
    <mergeCell ref="B951:B952"/>
    <mergeCell ref="C951:C952"/>
    <mergeCell ref="D951:D952"/>
    <mergeCell ref="E951:E952"/>
    <mergeCell ref="F951:F952"/>
    <mergeCell ref="G951:G952"/>
    <mergeCell ref="H951:H952"/>
    <mergeCell ref="I947:I948"/>
    <mergeCell ref="J947:J948"/>
    <mergeCell ref="A949:A950"/>
    <mergeCell ref="B949:B950"/>
    <mergeCell ref="C949:C950"/>
    <mergeCell ref="D949:D950"/>
    <mergeCell ref="E949:E950"/>
    <mergeCell ref="F949:F950"/>
    <mergeCell ref="G949:G950"/>
    <mergeCell ref="H949:H950"/>
    <mergeCell ref="I945:I946"/>
    <mergeCell ref="J945:J946"/>
    <mergeCell ref="A947:A948"/>
    <mergeCell ref="B947:B948"/>
    <mergeCell ref="C947:C948"/>
    <mergeCell ref="D947:D948"/>
    <mergeCell ref="E947:E948"/>
    <mergeCell ref="F947:F948"/>
    <mergeCell ref="G947:G948"/>
    <mergeCell ref="H947:H948"/>
    <mergeCell ref="I943:I944"/>
    <mergeCell ref="J943:J944"/>
    <mergeCell ref="A945:A946"/>
    <mergeCell ref="B945:B946"/>
    <mergeCell ref="C945:C946"/>
    <mergeCell ref="D945:D946"/>
    <mergeCell ref="E945:E946"/>
    <mergeCell ref="F945:F946"/>
    <mergeCell ref="G945:G946"/>
    <mergeCell ref="H945:H946"/>
    <mergeCell ref="I941:I942"/>
    <mergeCell ref="J941:J942"/>
    <mergeCell ref="A943:A944"/>
    <mergeCell ref="B943:B944"/>
    <mergeCell ref="C943:C944"/>
    <mergeCell ref="D943:D944"/>
    <mergeCell ref="E943:E944"/>
    <mergeCell ref="F943:F944"/>
    <mergeCell ref="G943:G944"/>
    <mergeCell ref="H943:H944"/>
    <mergeCell ref="I939:I940"/>
    <mergeCell ref="J939:J940"/>
    <mergeCell ref="A941:A942"/>
    <mergeCell ref="B941:B942"/>
    <mergeCell ref="C941:C942"/>
    <mergeCell ref="D941:D942"/>
    <mergeCell ref="E941:E942"/>
    <mergeCell ref="F941:F942"/>
    <mergeCell ref="G941:G942"/>
    <mergeCell ref="H941:H942"/>
    <mergeCell ref="I937:I938"/>
    <mergeCell ref="J937:J938"/>
    <mergeCell ref="A939:A940"/>
    <mergeCell ref="B939:B940"/>
    <mergeCell ref="C939:C940"/>
    <mergeCell ref="D939:D940"/>
    <mergeCell ref="E939:E940"/>
    <mergeCell ref="F939:F940"/>
    <mergeCell ref="G939:G940"/>
    <mergeCell ref="H939:H940"/>
    <mergeCell ref="I935:I936"/>
    <mergeCell ref="J935:J936"/>
    <mergeCell ref="A937:A938"/>
    <mergeCell ref="B937:B938"/>
    <mergeCell ref="C937:C938"/>
    <mergeCell ref="D937:D938"/>
    <mergeCell ref="E937:E938"/>
    <mergeCell ref="F937:F938"/>
    <mergeCell ref="G937:G938"/>
    <mergeCell ref="H937:H938"/>
    <mergeCell ref="I933:I934"/>
    <mergeCell ref="J933:J934"/>
    <mergeCell ref="A935:A936"/>
    <mergeCell ref="B935:B936"/>
    <mergeCell ref="C935:C936"/>
    <mergeCell ref="D935:D936"/>
    <mergeCell ref="E935:E936"/>
    <mergeCell ref="F935:F936"/>
    <mergeCell ref="G935:G936"/>
    <mergeCell ref="H935:H936"/>
    <mergeCell ref="I931:I932"/>
    <mergeCell ref="J931:J932"/>
    <mergeCell ref="A933:A934"/>
    <mergeCell ref="B933:B934"/>
    <mergeCell ref="C933:C934"/>
    <mergeCell ref="D933:D934"/>
    <mergeCell ref="E933:E934"/>
    <mergeCell ref="F933:F934"/>
    <mergeCell ref="G933:G934"/>
    <mergeCell ref="H933:H934"/>
    <mergeCell ref="I929:I930"/>
    <mergeCell ref="J929:J930"/>
    <mergeCell ref="A931:A932"/>
    <mergeCell ref="B931:B932"/>
    <mergeCell ref="C931:C932"/>
    <mergeCell ref="D931:D932"/>
    <mergeCell ref="E931:E932"/>
    <mergeCell ref="F931:F932"/>
    <mergeCell ref="G931:G932"/>
    <mergeCell ref="H931:H932"/>
    <mergeCell ref="I927:I928"/>
    <mergeCell ref="J927:J928"/>
    <mergeCell ref="A929:A930"/>
    <mergeCell ref="B929:B930"/>
    <mergeCell ref="C929:C930"/>
    <mergeCell ref="D929:D930"/>
    <mergeCell ref="E929:E930"/>
    <mergeCell ref="F929:F930"/>
    <mergeCell ref="G929:G930"/>
    <mergeCell ref="H929:H930"/>
    <mergeCell ref="I925:I926"/>
    <mergeCell ref="J925:J926"/>
    <mergeCell ref="A927:A928"/>
    <mergeCell ref="B927:B928"/>
    <mergeCell ref="C927:C928"/>
    <mergeCell ref="D927:D928"/>
    <mergeCell ref="E927:E928"/>
    <mergeCell ref="F927:F928"/>
    <mergeCell ref="G927:G928"/>
    <mergeCell ref="H927:H928"/>
    <mergeCell ref="I923:I924"/>
    <mergeCell ref="J923:J924"/>
    <mergeCell ref="A925:A926"/>
    <mergeCell ref="B925:B926"/>
    <mergeCell ref="C925:C926"/>
    <mergeCell ref="D925:D926"/>
    <mergeCell ref="E925:E926"/>
    <mergeCell ref="F925:F926"/>
    <mergeCell ref="G925:G926"/>
    <mergeCell ref="H925:H926"/>
    <mergeCell ref="I921:I922"/>
    <mergeCell ref="J921:J922"/>
    <mergeCell ref="A923:A924"/>
    <mergeCell ref="B923:B924"/>
    <mergeCell ref="C923:C924"/>
    <mergeCell ref="D923:D924"/>
    <mergeCell ref="E923:E924"/>
    <mergeCell ref="F923:F924"/>
    <mergeCell ref="G923:G924"/>
    <mergeCell ref="H923:H924"/>
    <mergeCell ref="I919:I920"/>
    <mergeCell ref="J919:J920"/>
    <mergeCell ref="A921:A922"/>
    <mergeCell ref="B921:B922"/>
    <mergeCell ref="C921:C922"/>
    <mergeCell ref="D921:D922"/>
    <mergeCell ref="E921:E922"/>
    <mergeCell ref="F921:F922"/>
    <mergeCell ref="G921:G922"/>
    <mergeCell ref="H921:H922"/>
    <mergeCell ref="I917:I918"/>
    <mergeCell ref="J917:J918"/>
    <mergeCell ref="A919:A920"/>
    <mergeCell ref="B919:B920"/>
    <mergeCell ref="C919:C920"/>
    <mergeCell ref="D919:D920"/>
    <mergeCell ref="E919:E920"/>
    <mergeCell ref="F919:F920"/>
    <mergeCell ref="G919:G920"/>
    <mergeCell ref="H919:H920"/>
    <mergeCell ref="G913:G914"/>
    <mergeCell ref="H913:H914"/>
    <mergeCell ref="A917:A918"/>
    <mergeCell ref="B917:B918"/>
    <mergeCell ref="C917:C918"/>
    <mergeCell ref="D917:D918"/>
    <mergeCell ref="E917:E918"/>
    <mergeCell ref="F917:F918"/>
    <mergeCell ref="G917:G918"/>
    <mergeCell ref="H917:H918"/>
    <mergeCell ref="G911:G912"/>
    <mergeCell ref="H911:H912"/>
    <mergeCell ref="I911:I912"/>
    <mergeCell ref="J911:J912"/>
    <mergeCell ref="A913:A914"/>
    <mergeCell ref="B913:B914"/>
    <mergeCell ref="C913:C914"/>
    <mergeCell ref="D913:D914"/>
    <mergeCell ref="E913:E914"/>
    <mergeCell ref="F913:F914"/>
    <mergeCell ref="G909:G910"/>
    <mergeCell ref="H909:H910"/>
    <mergeCell ref="I909:I910"/>
    <mergeCell ref="J909:J910"/>
    <mergeCell ref="A911:A912"/>
    <mergeCell ref="B911:B912"/>
    <mergeCell ref="C911:C912"/>
    <mergeCell ref="D911:D912"/>
    <mergeCell ref="E911:E912"/>
    <mergeCell ref="F911:F912"/>
    <mergeCell ref="G907:G908"/>
    <mergeCell ref="H907:H908"/>
    <mergeCell ref="I907:I908"/>
    <mergeCell ref="J907:J908"/>
    <mergeCell ref="A909:A910"/>
    <mergeCell ref="B909:B910"/>
    <mergeCell ref="C909:C910"/>
    <mergeCell ref="D909:D910"/>
    <mergeCell ref="E909:E910"/>
    <mergeCell ref="F909:F910"/>
    <mergeCell ref="G905:G906"/>
    <mergeCell ref="H905:H906"/>
    <mergeCell ref="I905:I906"/>
    <mergeCell ref="J905:J906"/>
    <mergeCell ref="A907:A908"/>
    <mergeCell ref="B907:B908"/>
    <mergeCell ref="C907:C908"/>
    <mergeCell ref="D907:D908"/>
    <mergeCell ref="E907:E908"/>
    <mergeCell ref="F907:F908"/>
    <mergeCell ref="G903:G904"/>
    <mergeCell ref="H903:H904"/>
    <mergeCell ref="I903:I904"/>
    <mergeCell ref="J903:J904"/>
    <mergeCell ref="A905:A906"/>
    <mergeCell ref="B905:B906"/>
    <mergeCell ref="C905:C906"/>
    <mergeCell ref="D905:D906"/>
    <mergeCell ref="E905:E906"/>
    <mergeCell ref="F905:F906"/>
    <mergeCell ref="G901:G902"/>
    <mergeCell ref="H901:H902"/>
    <mergeCell ref="I901:I902"/>
    <mergeCell ref="J901:J902"/>
    <mergeCell ref="A903:A904"/>
    <mergeCell ref="B903:B904"/>
    <mergeCell ref="C903:C904"/>
    <mergeCell ref="D903:D904"/>
    <mergeCell ref="E903:E904"/>
    <mergeCell ref="F903:F904"/>
    <mergeCell ref="G899:G900"/>
    <mergeCell ref="H899:H900"/>
    <mergeCell ref="I899:I900"/>
    <mergeCell ref="J899:J900"/>
    <mergeCell ref="A901:A902"/>
    <mergeCell ref="B901:B902"/>
    <mergeCell ref="C901:C902"/>
    <mergeCell ref="D901:D902"/>
    <mergeCell ref="E901:E902"/>
    <mergeCell ref="F901:F902"/>
    <mergeCell ref="G897:G898"/>
    <mergeCell ref="H897:H898"/>
    <mergeCell ref="I897:I898"/>
    <mergeCell ref="J897:J898"/>
    <mergeCell ref="A899:A900"/>
    <mergeCell ref="B899:B900"/>
    <mergeCell ref="C899:C900"/>
    <mergeCell ref="D899:D900"/>
    <mergeCell ref="E899:E900"/>
    <mergeCell ref="F899:F900"/>
    <mergeCell ref="G895:G896"/>
    <mergeCell ref="H895:H896"/>
    <mergeCell ref="I895:I896"/>
    <mergeCell ref="J895:J896"/>
    <mergeCell ref="A897:A898"/>
    <mergeCell ref="B897:B898"/>
    <mergeCell ref="C897:C898"/>
    <mergeCell ref="D897:D898"/>
    <mergeCell ref="E897:E898"/>
    <mergeCell ref="F897:F898"/>
    <mergeCell ref="G893:G894"/>
    <mergeCell ref="H893:H894"/>
    <mergeCell ref="I893:I894"/>
    <mergeCell ref="J893:J894"/>
    <mergeCell ref="A895:A896"/>
    <mergeCell ref="B895:B896"/>
    <mergeCell ref="C895:C896"/>
    <mergeCell ref="D895:D896"/>
    <mergeCell ref="E895:E896"/>
    <mergeCell ref="F895:F896"/>
    <mergeCell ref="G891:G892"/>
    <mergeCell ref="H891:H892"/>
    <mergeCell ref="I891:I892"/>
    <mergeCell ref="J891:J892"/>
    <mergeCell ref="A893:A894"/>
    <mergeCell ref="B893:B894"/>
    <mergeCell ref="C893:C894"/>
    <mergeCell ref="D893:D894"/>
    <mergeCell ref="E893:E894"/>
    <mergeCell ref="F893:F894"/>
    <mergeCell ref="G889:G890"/>
    <mergeCell ref="H889:H890"/>
    <mergeCell ref="I889:I890"/>
    <mergeCell ref="J889:J890"/>
    <mergeCell ref="A891:A892"/>
    <mergeCell ref="B891:B892"/>
    <mergeCell ref="C891:C892"/>
    <mergeCell ref="D891:D892"/>
    <mergeCell ref="E891:E892"/>
    <mergeCell ref="F891:F892"/>
    <mergeCell ref="G887:G888"/>
    <mergeCell ref="H887:H888"/>
    <mergeCell ref="I887:I888"/>
    <mergeCell ref="J887:J888"/>
    <mergeCell ref="A889:A890"/>
    <mergeCell ref="B889:B890"/>
    <mergeCell ref="C889:C890"/>
    <mergeCell ref="D889:D890"/>
    <mergeCell ref="E889:E890"/>
    <mergeCell ref="F889:F890"/>
    <mergeCell ref="G885:G886"/>
    <mergeCell ref="H885:H886"/>
    <mergeCell ref="I885:I886"/>
    <mergeCell ref="J885:J886"/>
    <mergeCell ref="A887:A888"/>
    <mergeCell ref="B887:B888"/>
    <mergeCell ref="C887:C888"/>
    <mergeCell ref="D887:D888"/>
    <mergeCell ref="E887:E888"/>
    <mergeCell ref="F887:F888"/>
    <mergeCell ref="G883:G884"/>
    <mergeCell ref="H883:H884"/>
    <mergeCell ref="I883:I884"/>
    <mergeCell ref="J883:J884"/>
    <mergeCell ref="A885:A886"/>
    <mergeCell ref="B885:B886"/>
    <mergeCell ref="C885:C886"/>
    <mergeCell ref="D885:D886"/>
    <mergeCell ref="E885:E886"/>
    <mergeCell ref="F885:F886"/>
    <mergeCell ref="G881:G882"/>
    <mergeCell ref="H881:H882"/>
    <mergeCell ref="I881:I882"/>
    <mergeCell ref="J881:J882"/>
    <mergeCell ref="A883:A884"/>
    <mergeCell ref="B883:B884"/>
    <mergeCell ref="C883:C884"/>
    <mergeCell ref="D883:D884"/>
    <mergeCell ref="E883:E884"/>
    <mergeCell ref="F883:F884"/>
    <mergeCell ref="G879:G880"/>
    <mergeCell ref="H879:H880"/>
    <mergeCell ref="I879:I880"/>
    <mergeCell ref="J879:J880"/>
    <mergeCell ref="A881:A882"/>
    <mergeCell ref="B881:B882"/>
    <mergeCell ref="C881:C882"/>
    <mergeCell ref="D881:D882"/>
    <mergeCell ref="E881:E882"/>
    <mergeCell ref="F881:F882"/>
    <mergeCell ref="G877:G878"/>
    <mergeCell ref="H877:H878"/>
    <mergeCell ref="I877:I878"/>
    <mergeCell ref="J877:J878"/>
    <mergeCell ref="A879:A880"/>
    <mergeCell ref="B879:B880"/>
    <mergeCell ref="C879:C880"/>
    <mergeCell ref="D879:D880"/>
    <mergeCell ref="E879:E880"/>
    <mergeCell ref="F879:F880"/>
    <mergeCell ref="G875:G876"/>
    <mergeCell ref="H875:H876"/>
    <mergeCell ref="I875:I876"/>
    <mergeCell ref="J875:J876"/>
    <mergeCell ref="A877:A878"/>
    <mergeCell ref="B877:B878"/>
    <mergeCell ref="C877:C878"/>
    <mergeCell ref="D877:D878"/>
    <mergeCell ref="E877:E878"/>
    <mergeCell ref="F877:F878"/>
    <mergeCell ref="G873:G874"/>
    <mergeCell ref="H873:H874"/>
    <mergeCell ref="I873:I874"/>
    <mergeCell ref="J873:J874"/>
    <mergeCell ref="A875:A876"/>
    <mergeCell ref="B875:B876"/>
    <mergeCell ref="C875:C876"/>
    <mergeCell ref="D875:D876"/>
    <mergeCell ref="E875:E876"/>
    <mergeCell ref="F875:F876"/>
    <mergeCell ref="G871:G872"/>
    <mergeCell ref="H871:H872"/>
    <mergeCell ref="I871:I872"/>
    <mergeCell ref="J871:J872"/>
    <mergeCell ref="A873:A874"/>
    <mergeCell ref="B873:B874"/>
    <mergeCell ref="C873:C874"/>
    <mergeCell ref="D873:D874"/>
    <mergeCell ref="E873:E874"/>
    <mergeCell ref="F873:F874"/>
    <mergeCell ref="G869:G870"/>
    <mergeCell ref="H869:H870"/>
    <mergeCell ref="I869:I870"/>
    <mergeCell ref="J869:J870"/>
    <mergeCell ref="A871:A872"/>
    <mergeCell ref="B871:B872"/>
    <mergeCell ref="C871:C872"/>
    <mergeCell ref="D871:D872"/>
    <mergeCell ref="E871:E872"/>
    <mergeCell ref="F871:F872"/>
    <mergeCell ref="G867:G868"/>
    <mergeCell ref="H867:H868"/>
    <mergeCell ref="I867:I868"/>
    <mergeCell ref="J867:J868"/>
    <mergeCell ref="A869:A870"/>
    <mergeCell ref="B869:B870"/>
    <mergeCell ref="C869:C870"/>
    <mergeCell ref="D869:D870"/>
    <mergeCell ref="E869:E870"/>
    <mergeCell ref="F869:F870"/>
    <mergeCell ref="G865:G866"/>
    <mergeCell ref="H865:H866"/>
    <mergeCell ref="I865:I866"/>
    <mergeCell ref="J865:J866"/>
    <mergeCell ref="A867:A868"/>
    <mergeCell ref="B867:B868"/>
    <mergeCell ref="C867:C868"/>
    <mergeCell ref="D867:D868"/>
    <mergeCell ref="E867:E868"/>
    <mergeCell ref="F867:F868"/>
    <mergeCell ref="A861:A862"/>
    <mergeCell ref="B861:B862"/>
    <mergeCell ref="C861:C862"/>
    <mergeCell ref="D861:D862"/>
    <mergeCell ref="E861:E862"/>
    <mergeCell ref="F861:F862"/>
    <mergeCell ref="G859:G860"/>
    <mergeCell ref="H859:H860"/>
    <mergeCell ref="I859:I860"/>
    <mergeCell ref="J859:J860"/>
    <mergeCell ref="G863:G864"/>
    <mergeCell ref="H863:H864"/>
    <mergeCell ref="I863:I864"/>
    <mergeCell ref="J863:J864"/>
    <mergeCell ref="A865:A866"/>
    <mergeCell ref="B865:B866"/>
    <mergeCell ref="C865:C866"/>
    <mergeCell ref="D865:D866"/>
    <mergeCell ref="E865:E866"/>
    <mergeCell ref="F865:F866"/>
    <mergeCell ref="G861:G862"/>
    <mergeCell ref="H861:H862"/>
    <mergeCell ref="I861:I862"/>
    <mergeCell ref="J861:J862"/>
    <mergeCell ref="A863:A864"/>
    <mergeCell ref="B863:B864"/>
    <mergeCell ref="C863:C864"/>
    <mergeCell ref="D863:D864"/>
    <mergeCell ref="E863:E864"/>
    <mergeCell ref="F863:F864"/>
    <mergeCell ref="G855:G856"/>
    <mergeCell ref="H855:H856"/>
    <mergeCell ref="I855:I856"/>
    <mergeCell ref="J855:J856"/>
    <mergeCell ref="G853:G854"/>
    <mergeCell ref="H853:H854"/>
    <mergeCell ref="I853:I854"/>
    <mergeCell ref="J853:J854"/>
    <mergeCell ref="A855:A856"/>
    <mergeCell ref="B855:B856"/>
    <mergeCell ref="C855:C856"/>
    <mergeCell ref="D855:D856"/>
    <mergeCell ref="E855:E856"/>
    <mergeCell ref="F855:F856"/>
    <mergeCell ref="A859:A860"/>
    <mergeCell ref="B859:B860"/>
    <mergeCell ref="C859:C860"/>
    <mergeCell ref="D859:D860"/>
    <mergeCell ref="E859:E860"/>
    <mergeCell ref="F859:F860"/>
    <mergeCell ref="I844:I845"/>
    <mergeCell ref="J844:J845"/>
    <mergeCell ref="I842:I843"/>
    <mergeCell ref="J842:J843"/>
    <mergeCell ref="A844:A845"/>
    <mergeCell ref="B844:B845"/>
    <mergeCell ref="C844:C845"/>
    <mergeCell ref="D844:D845"/>
    <mergeCell ref="E844:E845"/>
    <mergeCell ref="F844:F845"/>
    <mergeCell ref="G844:G845"/>
    <mergeCell ref="H844:H845"/>
    <mergeCell ref="G851:G852"/>
    <mergeCell ref="H851:H852"/>
    <mergeCell ref="I851:I852"/>
    <mergeCell ref="J851:J852"/>
    <mergeCell ref="A853:A854"/>
    <mergeCell ref="B853:B854"/>
    <mergeCell ref="C853:C854"/>
    <mergeCell ref="D853:D854"/>
    <mergeCell ref="E853:E854"/>
    <mergeCell ref="F853:F854"/>
    <mergeCell ref="A851:A852"/>
    <mergeCell ref="B851:B852"/>
    <mergeCell ref="C851:C852"/>
    <mergeCell ref="D851:D852"/>
    <mergeCell ref="E851:E852"/>
    <mergeCell ref="F851:F852"/>
    <mergeCell ref="I840:I841"/>
    <mergeCell ref="J840:J841"/>
    <mergeCell ref="A842:A843"/>
    <mergeCell ref="B842:B843"/>
    <mergeCell ref="C842:C843"/>
    <mergeCell ref="D842:D843"/>
    <mergeCell ref="E842:E843"/>
    <mergeCell ref="F842:F843"/>
    <mergeCell ref="G842:G843"/>
    <mergeCell ref="H842:H843"/>
    <mergeCell ref="I838:I839"/>
    <mergeCell ref="J838:J839"/>
    <mergeCell ref="A840:A841"/>
    <mergeCell ref="B840:B841"/>
    <mergeCell ref="C840:C841"/>
    <mergeCell ref="D840:D841"/>
    <mergeCell ref="E840:E841"/>
    <mergeCell ref="F840:F841"/>
    <mergeCell ref="G840:G841"/>
    <mergeCell ref="H840:H841"/>
    <mergeCell ref="I832:I833"/>
    <mergeCell ref="J832:J833"/>
    <mergeCell ref="I830:I831"/>
    <mergeCell ref="J830:J831"/>
    <mergeCell ref="A832:A833"/>
    <mergeCell ref="B832:B833"/>
    <mergeCell ref="C832:C833"/>
    <mergeCell ref="D832:D833"/>
    <mergeCell ref="E832:E833"/>
    <mergeCell ref="F832:F833"/>
    <mergeCell ref="G832:G833"/>
    <mergeCell ref="H832:H833"/>
    <mergeCell ref="A838:A839"/>
    <mergeCell ref="B838:B839"/>
    <mergeCell ref="C838:C839"/>
    <mergeCell ref="D838:D839"/>
    <mergeCell ref="E838:E839"/>
    <mergeCell ref="F838:F839"/>
    <mergeCell ref="G838:G839"/>
    <mergeCell ref="H838:H839"/>
    <mergeCell ref="A826:A827"/>
    <mergeCell ref="B826:B827"/>
    <mergeCell ref="C826:C827"/>
    <mergeCell ref="D826:D827"/>
    <mergeCell ref="E826:E827"/>
    <mergeCell ref="F826:F827"/>
    <mergeCell ref="G826:G827"/>
    <mergeCell ref="H826:H827"/>
    <mergeCell ref="I823:I824"/>
    <mergeCell ref="J823:J824"/>
    <mergeCell ref="I828:I829"/>
    <mergeCell ref="J828:J829"/>
    <mergeCell ref="A830:A831"/>
    <mergeCell ref="B830:B831"/>
    <mergeCell ref="C830:C831"/>
    <mergeCell ref="D830:D831"/>
    <mergeCell ref="E830:E831"/>
    <mergeCell ref="F830:F831"/>
    <mergeCell ref="G830:G831"/>
    <mergeCell ref="H830:H831"/>
    <mergeCell ref="I826:I827"/>
    <mergeCell ref="J826:J827"/>
    <mergeCell ref="A828:A829"/>
    <mergeCell ref="B828:B829"/>
    <mergeCell ref="C828:C829"/>
    <mergeCell ref="D828:D829"/>
    <mergeCell ref="E828:E829"/>
    <mergeCell ref="F828:F829"/>
    <mergeCell ref="G828:G829"/>
    <mergeCell ref="H828:H829"/>
    <mergeCell ref="I821:I822"/>
    <mergeCell ref="J821:J822"/>
    <mergeCell ref="A823:A824"/>
    <mergeCell ref="B823:B824"/>
    <mergeCell ref="C823:C824"/>
    <mergeCell ref="D823:D824"/>
    <mergeCell ref="E823:E824"/>
    <mergeCell ref="F823:F824"/>
    <mergeCell ref="G823:G824"/>
    <mergeCell ref="H823:H824"/>
    <mergeCell ref="I819:I820"/>
    <mergeCell ref="J819:J820"/>
    <mergeCell ref="A821:A822"/>
    <mergeCell ref="B821:B822"/>
    <mergeCell ref="C821:C822"/>
    <mergeCell ref="D821:D822"/>
    <mergeCell ref="E821:E822"/>
    <mergeCell ref="F821:F822"/>
    <mergeCell ref="G821:G822"/>
    <mergeCell ref="H821:H822"/>
    <mergeCell ref="I817:I818"/>
    <mergeCell ref="J817:J818"/>
    <mergeCell ref="A819:A820"/>
    <mergeCell ref="B819:B820"/>
    <mergeCell ref="C819:C820"/>
    <mergeCell ref="D819:D820"/>
    <mergeCell ref="E819:E820"/>
    <mergeCell ref="F819:F820"/>
    <mergeCell ref="G819:G820"/>
    <mergeCell ref="H819:H820"/>
    <mergeCell ref="I815:I816"/>
    <mergeCell ref="J815:J816"/>
    <mergeCell ref="A817:A818"/>
    <mergeCell ref="B817:B818"/>
    <mergeCell ref="C817:C818"/>
    <mergeCell ref="D817:D818"/>
    <mergeCell ref="E817:E818"/>
    <mergeCell ref="F817:F818"/>
    <mergeCell ref="G817:G818"/>
    <mergeCell ref="H817:H818"/>
    <mergeCell ref="A811:A812"/>
    <mergeCell ref="B811:B812"/>
    <mergeCell ref="C811:C812"/>
    <mergeCell ref="D811:D812"/>
    <mergeCell ref="E811:E812"/>
    <mergeCell ref="F811:F812"/>
    <mergeCell ref="G811:G812"/>
    <mergeCell ref="H811:H812"/>
    <mergeCell ref="I808:I809"/>
    <mergeCell ref="J808:J809"/>
    <mergeCell ref="I813:I814"/>
    <mergeCell ref="J813:J814"/>
    <mergeCell ref="A815:A816"/>
    <mergeCell ref="B815:B816"/>
    <mergeCell ref="C815:C816"/>
    <mergeCell ref="D815:D816"/>
    <mergeCell ref="E815:E816"/>
    <mergeCell ref="F815:F816"/>
    <mergeCell ref="G815:G816"/>
    <mergeCell ref="H815:H816"/>
    <mergeCell ref="I811:I812"/>
    <mergeCell ref="J811:J812"/>
    <mergeCell ref="A813:A814"/>
    <mergeCell ref="B813:B814"/>
    <mergeCell ref="C813:C814"/>
    <mergeCell ref="D813:D814"/>
    <mergeCell ref="E813:E814"/>
    <mergeCell ref="F813:F814"/>
    <mergeCell ref="G813:G814"/>
    <mergeCell ref="H813:H814"/>
    <mergeCell ref="A804:A805"/>
    <mergeCell ref="B804:B805"/>
    <mergeCell ref="C804:C805"/>
    <mergeCell ref="D804:D805"/>
    <mergeCell ref="E804:E805"/>
    <mergeCell ref="F804:F805"/>
    <mergeCell ref="G804:G805"/>
    <mergeCell ref="H804:H805"/>
    <mergeCell ref="I806:I807"/>
    <mergeCell ref="J806:J807"/>
    <mergeCell ref="A808:A809"/>
    <mergeCell ref="B808:B809"/>
    <mergeCell ref="C808:C809"/>
    <mergeCell ref="D808:D809"/>
    <mergeCell ref="E808:E809"/>
    <mergeCell ref="F808:F809"/>
    <mergeCell ref="G808:G809"/>
    <mergeCell ref="H808:H809"/>
    <mergeCell ref="I804:I805"/>
    <mergeCell ref="J804:J805"/>
    <mergeCell ref="A806:A807"/>
    <mergeCell ref="B806:B807"/>
    <mergeCell ref="C806:C807"/>
    <mergeCell ref="D806:D807"/>
    <mergeCell ref="E806:E807"/>
    <mergeCell ref="F806:F807"/>
    <mergeCell ref="G806:G807"/>
    <mergeCell ref="H806:H807"/>
    <mergeCell ref="A795:A796"/>
    <mergeCell ref="B795:B796"/>
    <mergeCell ref="C795:C796"/>
    <mergeCell ref="D795:D796"/>
    <mergeCell ref="E795:E796"/>
    <mergeCell ref="F795:F796"/>
    <mergeCell ref="G795:G796"/>
    <mergeCell ref="H795:H796"/>
    <mergeCell ref="I792:I793"/>
    <mergeCell ref="J792:J793"/>
    <mergeCell ref="I797:I798"/>
    <mergeCell ref="J797:J798"/>
    <mergeCell ref="A799:A800"/>
    <mergeCell ref="B799:B800"/>
    <mergeCell ref="C799:C800"/>
    <mergeCell ref="D799:D800"/>
    <mergeCell ref="E799:E800"/>
    <mergeCell ref="F799:F800"/>
    <mergeCell ref="G799:G800"/>
    <mergeCell ref="H799:H800"/>
    <mergeCell ref="I795:I796"/>
    <mergeCell ref="J795:J796"/>
    <mergeCell ref="A797:A798"/>
    <mergeCell ref="B797:B798"/>
    <mergeCell ref="C797:C798"/>
    <mergeCell ref="D797:D798"/>
    <mergeCell ref="E797:E798"/>
    <mergeCell ref="F797:F798"/>
    <mergeCell ref="G797:G798"/>
    <mergeCell ref="H797:H798"/>
    <mergeCell ref="I799:I800"/>
    <mergeCell ref="J799:J800"/>
    <mergeCell ref="I790:I791"/>
    <mergeCell ref="J790:J791"/>
    <mergeCell ref="A792:A793"/>
    <mergeCell ref="B792:B793"/>
    <mergeCell ref="C792:C793"/>
    <mergeCell ref="D792:D793"/>
    <mergeCell ref="E792:E793"/>
    <mergeCell ref="F792:F793"/>
    <mergeCell ref="G792:G793"/>
    <mergeCell ref="H792:H793"/>
    <mergeCell ref="I788:I789"/>
    <mergeCell ref="J788:J789"/>
    <mergeCell ref="A790:A791"/>
    <mergeCell ref="B790:B791"/>
    <mergeCell ref="C790:C791"/>
    <mergeCell ref="D790:D791"/>
    <mergeCell ref="E790:E791"/>
    <mergeCell ref="F790:F791"/>
    <mergeCell ref="G790:G791"/>
    <mergeCell ref="H790:H791"/>
    <mergeCell ref="I786:I787"/>
    <mergeCell ref="J786:J787"/>
    <mergeCell ref="A788:A789"/>
    <mergeCell ref="B788:B789"/>
    <mergeCell ref="C788:C789"/>
    <mergeCell ref="D788:D789"/>
    <mergeCell ref="E788:E789"/>
    <mergeCell ref="F788:F789"/>
    <mergeCell ref="G788:G789"/>
    <mergeCell ref="H788:H789"/>
    <mergeCell ref="I784:I785"/>
    <mergeCell ref="J784:J785"/>
    <mergeCell ref="A786:A787"/>
    <mergeCell ref="B786:B787"/>
    <mergeCell ref="C786:C787"/>
    <mergeCell ref="D786:D787"/>
    <mergeCell ref="E786:E787"/>
    <mergeCell ref="F786:F787"/>
    <mergeCell ref="G786:G787"/>
    <mergeCell ref="H786:H787"/>
    <mergeCell ref="I782:I783"/>
    <mergeCell ref="J782:J783"/>
    <mergeCell ref="A784:A785"/>
    <mergeCell ref="B784:B785"/>
    <mergeCell ref="C784:C785"/>
    <mergeCell ref="D784:D785"/>
    <mergeCell ref="E784:E785"/>
    <mergeCell ref="F784:F785"/>
    <mergeCell ref="G784:G785"/>
    <mergeCell ref="H784:H785"/>
    <mergeCell ref="I780:I781"/>
    <mergeCell ref="J780:J781"/>
    <mergeCell ref="A782:A783"/>
    <mergeCell ref="B782:B783"/>
    <mergeCell ref="C782:C783"/>
    <mergeCell ref="D782:D783"/>
    <mergeCell ref="E782:E783"/>
    <mergeCell ref="F782:F783"/>
    <mergeCell ref="G782:G783"/>
    <mergeCell ref="H782:H783"/>
    <mergeCell ref="I778:I779"/>
    <mergeCell ref="J778:J779"/>
    <mergeCell ref="A780:A781"/>
    <mergeCell ref="B780:B781"/>
    <mergeCell ref="C780:C781"/>
    <mergeCell ref="D780:D781"/>
    <mergeCell ref="E780:E781"/>
    <mergeCell ref="F780:F781"/>
    <mergeCell ref="G780:G781"/>
    <mergeCell ref="H780:H781"/>
    <mergeCell ref="I776:I777"/>
    <mergeCell ref="J776:J777"/>
    <mergeCell ref="A778:A779"/>
    <mergeCell ref="B778:B779"/>
    <mergeCell ref="C778:C779"/>
    <mergeCell ref="D778:D779"/>
    <mergeCell ref="E778:E779"/>
    <mergeCell ref="F778:F779"/>
    <mergeCell ref="G778:G779"/>
    <mergeCell ref="H778:H779"/>
    <mergeCell ref="I774:I775"/>
    <mergeCell ref="J774:J775"/>
    <mergeCell ref="A776:A777"/>
    <mergeCell ref="B776:B777"/>
    <mergeCell ref="C776:C777"/>
    <mergeCell ref="D776:D777"/>
    <mergeCell ref="E776:E777"/>
    <mergeCell ref="F776:F777"/>
    <mergeCell ref="G776:G777"/>
    <mergeCell ref="H776:H777"/>
    <mergeCell ref="I772:I773"/>
    <mergeCell ref="J772:J773"/>
    <mergeCell ref="A774:A775"/>
    <mergeCell ref="B774:B775"/>
    <mergeCell ref="C774:C775"/>
    <mergeCell ref="D774:D775"/>
    <mergeCell ref="E774:E775"/>
    <mergeCell ref="F774:F775"/>
    <mergeCell ref="G774:G775"/>
    <mergeCell ref="H774:H775"/>
    <mergeCell ref="I770:I771"/>
    <mergeCell ref="J770:J771"/>
    <mergeCell ref="A772:A773"/>
    <mergeCell ref="B772:B773"/>
    <mergeCell ref="C772:C773"/>
    <mergeCell ref="D772:D773"/>
    <mergeCell ref="E772:E773"/>
    <mergeCell ref="F772:F773"/>
    <mergeCell ref="G772:G773"/>
    <mergeCell ref="H772:H773"/>
    <mergeCell ref="I768:I769"/>
    <mergeCell ref="J768:J769"/>
    <mergeCell ref="A770:A771"/>
    <mergeCell ref="B770:B771"/>
    <mergeCell ref="C770:C771"/>
    <mergeCell ref="D770:D771"/>
    <mergeCell ref="E770:E771"/>
    <mergeCell ref="F770:F771"/>
    <mergeCell ref="G770:G771"/>
    <mergeCell ref="H770:H771"/>
    <mergeCell ref="I766:I767"/>
    <mergeCell ref="J766:J767"/>
    <mergeCell ref="A768:A769"/>
    <mergeCell ref="B768:B769"/>
    <mergeCell ref="C768:C769"/>
    <mergeCell ref="D768:D769"/>
    <mergeCell ref="E768:E769"/>
    <mergeCell ref="F768:F769"/>
    <mergeCell ref="G768:G769"/>
    <mergeCell ref="H768:H769"/>
    <mergeCell ref="I764:I765"/>
    <mergeCell ref="J764:J765"/>
    <mergeCell ref="A766:A767"/>
    <mergeCell ref="B766:B767"/>
    <mergeCell ref="C766:C767"/>
    <mergeCell ref="D766:D767"/>
    <mergeCell ref="E766:E767"/>
    <mergeCell ref="F766:F767"/>
    <mergeCell ref="G766:G767"/>
    <mergeCell ref="H766:H767"/>
    <mergeCell ref="I759:I760"/>
    <mergeCell ref="J759:J760"/>
    <mergeCell ref="A764:A765"/>
    <mergeCell ref="B764:B765"/>
    <mergeCell ref="C764:C765"/>
    <mergeCell ref="D764:D765"/>
    <mergeCell ref="E764:E765"/>
    <mergeCell ref="F764:F765"/>
    <mergeCell ref="G764:G765"/>
    <mergeCell ref="H764:H765"/>
    <mergeCell ref="I757:I758"/>
    <mergeCell ref="J757:J758"/>
    <mergeCell ref="A759:A760"/>
    <mergeCell ref="B759:B760"/>
    <mergeCell ref="C759:C760"/>
    <mergeCell ref="D759:D760"/>
    <mergeCell ref="E759:E760"/>
    <mergeCell ref="F759:F760"/>
    <mergeCell ref="G759:G760"/>
    <mergeCell ref="H759:H760"/>
    <mergeCell ref="I755:I756"/>
    <mergeCell ref="J755:J756"/>
    <mergeCell ref="A757:A758"/>
    <mergeCell ref="B757:B758"/>
    <mergeCell ref="C757:C758"/>
    <mergeCell ref="D757:D758"/>
    <mergeCell ref="E757:E758"/>
    <mergeCell ref="F757:F758"/>
    <mergeCell ref="G757:G758"/>
    <mergeCell ref="H757:H758"/>
    <mergeCell ref="I753:I754"/>
    <mergeCell ref="J753:J754"/>
    <mergeCell ref="A755:A756"/>
    <mergeCell ref="B755:B756"/>
    <mergeCell ref="C755:C756"/>
    <mergeCell ref="D755:D756"/>
    <mergeCell ref="E755:E756"/>
    <mergeCell ref="F755:F756"/>
    <mergeCell ref="G755:G756"/>
    <mergeCell ref="H755:H756"/>
    <mergeCell ref="I751:I752"/>
    <mergeCell ref="J751:J752"/>
    <mergeCell ref="A753:A754"/>
    <mergeCell ref="B753:B754"/>
    <mergeCell ref="C753:C754"/>
    <mergeCell ref="D753:D754"/>
    <mergeCell ref="E753:E754"/>
    <mergeCell ref="F753:F754"/>
    <mergeCell ref="G753:G754"/>
    <mergeCell ref="H753:H754"/>
    <mergeCell ref="I749:I750"/>
    <mergeCell ref="J749:J750"/>
    <mergeCell ref="A751:A752"/>
    <mergeCell ref="B751:B752"/>
    <mergeCell ref="C751:C752"/>
    <mergeCell ref="D751:D752"/>
    <mergeCell ref="E751:E752"/>
    <mergeCell ref="F751:F752"/>
    <mergeCell ref="G751:G752"/>
    <mergeCell ref="H751:H752"/>
    <mergeCell ref="I747:I748"/>
    <mergeCell ref="J747:J748"/>
    <mergeCell ref="A749:A750"/>
    <mergeCell ref="B749:B750"/>
    <mergeCell ref="C749:C750"/>
    <mergeCell ref="D749:D750"/>
    <mergeCell ref="E749:E750"/>
    <mergeCell ref="F749:F750"/>
    <mergeCell ref="G749:G750"/>
    <mergeCell ref="H749:H750"/>
    <mergeCell ref="I745:I746"/>
    <mergeCell ref="J745:J746"/>
    <mergeCell ref="A747:A748"/>
    <mergeCell ref="B747:B748"/>
    <mergeCell ref="C747:C748"/>
    <mergeCell ref="D747:D748"/>
    <mergeCell ref="E747:E748"/>
    <mergeCell ref="F747:F748"/>
    <mergeCell ref="G747:G748"/>
    <mergeCell ref="H747:H748"/>
    <mergeCell ref="I743:I744"/>
    <mergeCell ref="J743:J744"/>
    <mergeCell ref="A745:A746"/>
    <mergeCell ref="B745:B746"/>
    <mergeCell ref="C745:C746"/>
    <mergeCell ref="D745:D746"/>
    <mergeCell ref="E745:E746"/>
    <mergeCell ref="F745:F746"/>
    <mergeCell ref="G745:G746"/>
    <mergeCell ref="H745:H746"/>
    <mergeCell ref="I741:I742"/>
    <mergeCell ref="J741:J742"/>
    <mergeCell ref="A743:A744"/>
    <mergeCell ref="B743:B744"/>
    <mergeCell ref="C743:C744"/>
    <mergeCell ref="D743:D744"/>
    <mergeCell ref="E743:E744"/>
    <mergeCell ref="F743:F744"/>
    <mergeCell ref="G743:G744"/>
    <mergeCell ref="H743:H744"/>
    <mergeCell ref="I739:I740"/>
    <mergeCell ref="J739:J740"/>
    <mergeCell ref="A741:A742"/>
    <mergeCell ref="B741:B742"/>
    <mergeCell ref="C741:C742"/>
    <mergeCell ref="D741:D742"/>
    <mergeCell ref="E741:E742"/>
    <mergeCell ref="F741:F742"/>
    <mergeCell ref="G741:G742"/>
    <mergeCell ref="H741:H742"/>
    <mergeCell ref="I737:I738"/>
    <mergeCell ref="J737:J738"/>
    <mergeCell ref="A739:A740"/>
    <mergeCell ref="B739:B740"/>
    <mergeCell ref="C739:C740"/>
    <mergeCell ref="D739:D740"/>
    <mergeCell ref="E739:E740"/>
    <mergeCell ref="F739:F740"/>
    <mergeCell ref="G739:G740"/>
    <mergeCell ref="H739:H740"/>
    <mergeCell ref="I735:I736"/>
    <mergeCell ref="J735:J736"/>
    <mergeCell ref="A737:A738"/>
    <mergeCell ref="B737:B738"/>
    <mergeCell ref="C737:C738"/>
    <mergeCell ref="D737:D738"/>
    <mergeCell ref="E737:E738"/>
    <mergeCell ref="F737:F738"/>
    <mergeCell ref="G737:G738"/>
    <mergeCell ref="H737:H738"/>
    <mergeCell ref="I731:I732"/>
    <mergeCell ref="J731:J732"/>
    <mergeCell ref="A735:A736"/>
    <mergeCell ref="B735:B736"/>
    <mergeCell ref="C735:C736"/>
    <mergeCell ref="D735:D736"/>
    <mergeCell ref="E735:E736"/>
    <mergeCell ref="F735:F736"/>
    <mergeCell ref="G735:G736"/>
    <mergeCell ref="H735:H736"/>
    <mergeCell ref="I729:I730"/>
    <mergeCell ref="J729:J730"/>
    <mergeCell ref="A731:A732"/>
    <mergeCell ref="B731:B732"/>
    <mergeCell ref="C731:C732"/>
    <mergeCell ref="D731:D732"/>
    <mergeCell ref="E731:E732"/>
    <mergeCell ref="F731:F732"/>
    <mergeCell ref="G731:G732"/>
    <mergeCell ref="H731:H732"/>
    <mergeCell ref="I727:I728"/>
    <mergeCell ref="J727:J728"/>
    <mergeCell ref="A729:A730"/>
    <mergeCell ref="B729:B730"/>
    <mergeCell ref="C729:C730"/>
    <mergeCell ref="D729:D730"/>
    <mergeCell ref="E729:E730"/>
    <mergeCell ref="F729:F730"/>
    <mergeCell ref="G729:G730"/>
    <mergeCell ref="H729:H730"/>
    <mergeCell ref="I725:I726"/>
    <mergeCell ref="J725:J726"/>
    <mergeCell ref="A727:A728"/>
    <mergeCell ref="B727:B728"/>
    <mergeCell ref="C727:C728"/>
    <mergeCell ref="D727:D728"/>
    <mergeCell ref="E727:E728"/>
    <mergeCell ref="F727:F728"/>
    <mergeCell ref="G727:G728"/>
    <mergeCell ref="H727:H728"/>
    <mergeCell ref="I723:I724"/>
    <mergeCell ref="J723:J724"/>
    <mergeCell ref="A725:A726"/>
    <mergeCell ref="B725:B726"/>
    <mergeCell ref="C725:C726"/>
    <mergeCell ref="D725:D726"/>
    <mergeCell ref="E725:E726"/>
    <mergeCell ref="F725:F726"/>
    <mergeCell ref="G725:G726"/>
    <mergeCell ref="H725:H726"/>
    <mergeCell ref="I721:I722"/>
    <mergeCell ref="J721:J722"/>
    <mergeCell ref="A723:A724"/>
    <mergeCell ref="B723:B724"/>
    <mergeCell ref="C723:C724"/>
    <mergeCell ref="D723:D724"/>
    <mergeCell ref="E723:E724"/>
    <mergeCell ref="F723:F724"/>
    <mergeCell ref="G723:G724"/>
    <mergeCell ref="H723:H724"/>
    <mergeCell ref="I719:I720"/>
    <mergeCell ref="J719:J720"/>
    <mergeCell ref="A721:A722"/>
    <mergeCell ref="B721:B722"/>
    <mergeCell ref="C721:C722"/>
    <mergeCell ref="D721:D722"/>
    <mergeCell ref="E721:E722"/>
    <mergeCell ref="F721:F722"/>
    <mergeCell ref="G721:G722"/>
    <mergeCell ref="H721:H722"/>
    <mergeCell ref="I717:I718"/>
    <mergeCell ref="J717:J718"/>
    <mergeCell ref="A719:A720"/>
    <mergeCell ref="B719:B720"/>
    <mergeCell ref="C719:C720"/>
    <mergeCell ref="D719:D720"/>
    <mergeCell ref="E719:E720"/>
    <mergeCell ref="F719:F720"/>
    <mergeCell ref="G719:G720"/>
    <mergeCell ref="H719:H720"/>
    <mergeCell ref="I715:I716"/>
    <mergeCell ref="J715:J716"/>
    <mergeCell ref="A717:A718"/>
    <mergeCell ref="B717:B718"/>
    <mergeCell ref="C717:C718"/>
    <mergeCell ref="D717:D718"/>
    <mergeCell ref="E717:E718"/>
    <mergeCell ref="F717:F718"/>
    <mergeCell ref="G717:G718"/>
    <mergeCell ref="H717:H718"/>
    <mergeCell ref="I713:I714"/>
    <mergeCell ref="J713:J714"/>
    <mergeCell ref="A715:A716"/>
    <mergeCell ref="B715:B716"/>
    <mergeCell ref="C715:C716"/>
    <mergeCell ref="D715:D716"/>
    <mergeCell ref="E715:E716"/>
    <mergeCell ref="F715:F716"/>
    <mergeCell ref="G715:G716"/>
    <mergeCell ref="H715:H716"/>
    <mergeCell ref="I711:I712"/>
    <mergeCell ref="J711:J712"/>
    <mergeCell ref="A713:A714"/>
    <mergeCell ref="B713:B714"/>
    <mergeCell ref="C713:C714"/>
    <mergeCell ref="D713:D714"/>
    <mergeCell ref="E713:E714"/>
    <mergeCell ref="F713:F714"/>
    <mergeCell ref="G713:G714"/>
    <mergeCell ref="H713:H714"/>
    <mergeCell ref="I709:I710"/>
    <mergeCell ref="J709:J710"/>
    <mergeCell ref="A711:A712"/>
    <mergeCell ref="B711:B712"/>
    <mergeCell ref="C711:C712"/>
    <mergeCell ref="D711:D712"/>
    <mergeCell ref="E711:E712"/>
    <mergeCell ref="F711:F712"/>
    <mergeCell ref="G711:G712"/>
    <mergeCell ref="H711:H712"/>
    <mergeCell ref="I707:I708"/>
    <mergeCell ref="J707:J708"/>
    <mergeCell ref="A709:A710"/>
    <mergeCell ref="B709:B710"/>
    <mergeCell ref="C709:C710"/>
    <mergeCell ref="D709:D710"/>
    <mergeCell ref="E709:E710"/>
    <mergeCell ref="F709:F710"/>
    <mergeCell ref="G709:G710"/>
    <mergeCell ref="H709:H710"/>
    <mergeCell ref="A707:A708"/>
    <mergeCell ref="B707:B708"/>
    <mergeCell ref="C707:C708"/>
    <mergeCell ref="D707:D708"/>
    <mergeCell ref="E707:E708"/>
    <mergeCell ref="F707:F708"/>
    <mergeCell ref="G707:G708"/>
    <mergeCell ref="H707:H708"/>
    <mergeCell ref="G701:G702"/>
    <mergeCell ref="H701:H702"/>
    <mergeCell ref="I701:I702"/>
    <mergeCell ref="J701:J702"/>
    <mergeCell ref="A703:A704"/>
    <mergeCell ref="B703:B704"/>
    <mergeCell ref="C703:C704"/>
    <mergeCell ref="D703:D704"/>
    <mergeCell ref="E703:E704"/>
    <mergeCell ref="F703:F704"/>
    <mergeCell ref="G699:G700"/>
    <mergeCell ref="H699:H700"/>
    <mergeCell ref="I699:I700"/>
    <mergeCell ref="J699:J700"/>
    <mergeCell ref="A701:A702"/>
    <mergeCell ref="B701:B702"/>
    <mergeCell ref="C701:C702"/>
    <mergeCell ref="D701:D702"/>
    <mergeCell ref="E701:E702"/>
    <mergeCell ref="F701:F702"/>
    <mergeCell ref="G703:G704"/>
    <mergeCell ref="H703:H704"/>
    <mergeCell ref="I703:I704"/>
    <mergeCell ref="J703:J704"/>
    <mergeCell ref="G697:G698"/>
    <mergeCell ref="H697:H698"/>
    <mergeCell ref="I697:I698"/>
    <mergeCell ref="J697:J698"/>
    <mergeCell ref="A699:A700"/>
    <mergeCell ref="B699:B700"/>
    <mergeCell ref="C699:C700"/>
    <mergeCell ref="D699:D700"/>
    <mergeCell ref="E699:E700"/>
    <mergeCell ref="F699:F700"/>
    <mergeCell ref="G695:G696"/>
    <mergeCell ref="H695:H696"/>
    <mergeCell ref="I695:I696"/>
    <mergeCell ref="J695:J696"/>
    <mergeCell ref="A697:A698"/>
    <mergeCell ref="B697:B698"/>
    <mergeCell ref="C697:C698"/>
    <mergeCell ref="D697:D698"/>
    <mergeCell ref="E697:E698"/>
    <mergeCell ref="F697:F698"/>
    <mergeCell ref="G693:G694"/>
    <mergeCell ref="H693:H694"/>
    <mergeCell ref="I693:I694"/>
    <mergeCell ref="J693:J694"/>
    <mergeCell ref="A695:A696"/>
    <mergeCell ref="B695:B696"/>
    <mergeCell ref="C695:C696"/>
    <mergeCell ref="D695:D696"/>
    <mergeCell ref="E695:E696"/>
    <mergeCell ref="F695:F696"/>
    <mergeCell ref="G691:G692"/>
    <mergeCell ref="H691:H692"/>
    <mergeCell ref="I691:I692"/>
    <mergeCell ref="J691:J692"/>
    <mergeCell ref="A693:A694"/>
    <mergeCell ref="B693:B694"/>
    <mergeCell ref="C693:C694"/>
    <mergeCell ref="D693:D694"/>
    <mergeCell ref="E693:E694"/>
    <mergeCell ref="F693:F694"/>
    <mergeCell ref="G689:G690"/>
    <mergeCell ref="H689:H690"/>
    <mergeCell ref="I689:I690"/>
    <mergeCell ref="J689:J690"/>
    <mergeCell ref="A691:A692"/>
    <mergeCell ref="B691:B692"/>
    <mergeCell ref="C691:C692"/>
    <mergeCell ref="D691:D692"/>
    <mergeCell ref="E691:E692"/>
    <mergeCell ref="F691:F692"/>
    <mergeCell ref="G687:G688"/>
    <mergeCell ref="H687:H688"/>
    <mergeCell ref="I687:I688"/>
    <mergeCell ref="J687:J688"/>
    <mergeCell ref="A689:A690"/>
    <mergeCell ref="B689:B690"/>
    <mergeCell ref="C689:C690"/>
    <mergeCell ref="D689:D690"/>
    <mergeCell ref="E689:E690"/>
    <mergeCell ref="F689:F690"/>
    <mergeCell ref="G685:G686"/>
    <mergeCell ref="H685:H686"/>
    <mergeCell ref="I685:I686"/>
    <mergeCell ref="J685:J686"/>
    <mergeCell ref="A687:A688"/>
    <mergeCell ref="B687:B688"/>
    <mergeCell ref="C687:C688"/>
    <mergeCell ref="D687:D688"/>
    <mergeCell ref="E687:E688"/>
    <mergeCell ref="F687:F688"/>
    <mergeCell ref="G683:G684"/>
    <mergeCell ref="H683:H684"/>
    <mergeCell ref="I683:I684"/>
    <mergeCell ref="J683:J684"/>
    <mergeCell ref="A685:A686"/>
    <mergeCell ref="B685:B686"/>
    <mergeCell ref="C685:C686"/>
    <mergeCell ref="D685:D686"/>
    <mergeCell ref="E685:E686"/>
    <mergeCell ref="F685:F686"/>
    <mergeCell ref="G681:G682"/>
    <mergeCell ref="H681:H682"/>
    <mergeCell ref="I681:I682"/>
    <mergeCell ref="J681:J682"/>
    <mergeCell ref="A683:A684"/>
    <mergeCell ref="B683:B684"/>
    <mergeCell ref="C683:C684"/>
    <mergeCell ref="D683:D684"/>
    <mergeCell ref="E683:E684"/>
    <mergeCell ref="F683:F684"/>
    <mergeCell ref="G679:G680"/>
    <mergeCell ref="H679:H680"/>
    <mergeCell ref="I679:I680"/>
    <mergeCell ref="J679:J680"/>
    <mergeCell ref="A681:A682"/>
    <mergeCell ref="B681:B682"/>
    <mergeCell ref="C681:C682"/>
    <mergeCell ref="D681:D682"/>
    <mergeCell ref="E681:E682"/>
    <mergeCell ref="F681:F682"/>
    <mergeCell ref="G677:G678"/>
    <mergeCell ref="H677:H678"/>
    <mergeCell ref="I677:I678"/>
    <mergeCell ref="J677:J678"/>
    <mergeCell ref="A679:A680"/>
    <mergeCell ref="B679:B680"/>
    <mergeCell ref="C679:C680"/>
    <mergeCell ref="D679:D680"/>
    <mergeCell ref="E679:E680"/>
    <mergeCell ref="F679:F680"/>
    <mergeCell ref="G675:G676"/>
    <mergeCell ref="H675:H676"/>
    <mergeCell ref="I675:I676"/>
    <mergeCell ref="J675:J676"/>
    <mergeCell ref="A677:A678"/>
    <mergeCell ref="B677:B678"/>
    <mergeCell ref="C677:C678"/>
    <mergeCell ref="D677:D678"/>
    <mergeCell ref="E677:E678"/>
    <mergeCell ref="F677:F678"/>
    <mergeCell ref="A671:A672"/>
    <mergeCell ref="B671:B672"/>
    <mergeCell ref="C671:C672"/>
    <mergeCell ref="D671:D672"/>
    <mergeCell ref="E671:E672"/>
    <mergeCell ref="F671:F672"/>
    <mergeCell ref="G671:G672"/>
    <mergeCell ref="H671:H672"/>
    <mergeCell ref="I671:I672"/>
    <mergeCell ref="J671:J672"/>
    <mergeCell ref="G673:G674"/>
    <mergeCell ref="H673:H674"/>
    <mergeCell ref="I673:I674"/>
    <mergeCell ref="J673:J674"/>
    <mergeCell ref="A675:A676"/>
    <mergeCell ref="B675:B676"/>
    <mergeCell ref="C675:C676"/>
    <mergeCell ref="D675:D676"/>
    <mergeCell ref="E675:E676"/>
    <mergeCell ref="F675:F676"/>
    <mergeCell ref="A673:A674"/>
    <mergeCell ref="B673:B674"/>
    <mergeCell ref="C673:C674"/>
    <mergeCell ref="D673:D674"/>
    <mergeCell ref="E673:E674"/>
    <mergeCell ref="F673:F674"/>
    <mergeCell ref="G667:G668"/>
    <mergeCell ref="H667:H668"/>
    <mergeCell ref="I667:I668"/>
    <mergeCell ref="J667:J668"/>
    <mergeCell ref="A669:A670"/>
    <mergeCell ref="B669:B670"/>
    <mergeCell ref="C669:C670"/>
    <mergeCell ref="D669:D670"/>
    <mergeCell ref="E669:E670"/>
    <mergeCell ref="F669:F670"/>
    <mergeCell ref="G665:G666"/>
    <mergeCell ref="H665:H666"/>
    <mergeCell ref="I665:I666"/>
    <mergeCell ref="J665:J666"/>
    <mergeCell ref="A667:A668"/>
    <mergeCell ref="B667:B668"/>
    <mergeCell ref="C667:C668"/>
    <mergeCell ref="D667:D668"/>
    <mergeCell ref="E667:E668"/>
    <mergeCell ref="F667:F668"/>
    <mergeCell ref="G669:G670"/>
    <mergeCell ref="H669:H670"/>
    <mergeCell ref="I669:I670"/>
    <mergeCell ref="J669:J670"/>
    <mergeCell ref="G663:G664"/>
    <mergeCell ref="H663:H664"/>
    <mergeCell ref="I663:I664"/>
    <mergeCell ref="J663:J664"/>
    <mergeCell ref="A665:A666"/>
    <mergeCell ref="B665:B666"/>
    <mergeCell ref="C665:C666"/>
    <mergeCell ref="D665:D666"/>
    <mergeCell ref="E665:E666"/>
    <mergeCell ref="F665:F666"/>
    <mergeCell ref="G661:G662"/>
    <mergeCell ref="H661:H662"/>
    <mergeCell ref="I661:I662"/>
    <mergeCell ref="J661:J662"/>
    <mergeCell ref="A663:A664"/>
    <mergeCell ref="B663:B664"/>
    <mergeCell ref="C663:C664"/>
    <mergeCell ref="D663:D664"/>
    <mergeCell ref="E663:E664"/>
    <mergeCell ref="F663:F664"/>
    <mergeCell ref="G659:G660"/>
    <mergeCell ref="H659:H660"/>
    <mergeCell ref="I659:I660"/>
    <mergeCell ref="J659:J660"/>
    <mergeCell ref="A661:A662"/>
    <mergeCell ref="B661:B662"/>
    <mergeCell ref="C661:C662"/>
    <mergeCell ref="D661:D662"/>
    <mergeCell ref="E661:E662"/>
    <mergeCell ref="F661:F662"/>
    <mergeCell ref="G657:G658"/>
    <mergeCell ref="H657:H658"/>
    <mergeCell ref="I657:I658"/>
    <mergeCell ref="J657:J658"/>
    <mergeCell ref="A659:A660"/>
    <mergeCell ref="B659:B660"/>
    <mergeCell ref="C659:C660"/>
    <mergeCell ref="D659:D660"/>
    <mergeCell ref="E659:E660"/>
    <mergeCell ref="F659:F660"/>
    <mergeCell ref="G655:G656"/>
    <mergeCell ref="H655:H656"/>
    <mergeCell ref="I655:I656"/>
    <mergeCell ref="J655:J656"/>
    <mergeCell ref="A657:A658"/>
    <mergeCell ref="B657:B658"/>
    <mergeCell ref="C657:C658"/>
    <mergeCell ref="D657:D658"/>
    <mergeCell ref="E657:E658"/>
    <mergeCell ref="F657:F658"/>
    <mergeCell ref="G653:G654"/>
    <mergeCell ref="H653:H654"/>
    <mergeCell ref="I653:I654"/>
    <mergeCell ref="J653:J654"/>
    <mergeCell ref="A655:A656"/>
    <mergeCell ref="B655:B656"/>
    <mergeCell ref="C655:C656"/>
    <mergeCell ref="D655:D656"/>
    <mergeCell ref="E655:E656"/>
    <mergeCell ref="F655:F656"/>
    <mergeCell ref="A653:A654"/>
    <mergeCell ref="B653:B654"/>
    <mergeCell ref="C653:C654"/>
    <mergeCell ref="D653:D654"/>
    <mergeCell ref="E653:E654"/>
    <mergeCell ref="F653:F654"/>
    <mergeCell ref="I647:I648"/>
    <mergeCell ref="J647:J648"/>
    <mergeCell ref="A649:A650"/>
    <mergeCell ref="B649:B650"/>
    <mergeCell ref="C649:C650"/>
    <mergeCell ref="D649:D650"/>
    <mergeCell ref="E649:E650"/>
    <mergeCell ref="F649:F650"/>
    <mergeCell ref="G649:G650"/>
    <mergeCell ref="H649:H650"/>
    <mergeCell ref="I645:I646"/>
    <mergeCell ref="J645:J646"/>
    <mergeCell ref="A647:A648"/>
    <mergeCell ref="B647:B648"/>
    <mergeCell ref="C647:C648"/>
    <mergeCell ref="D647:D648"/>
    <mergeCell ref="E647:E648"/>
    <mergeCell ref="F647:F648"/>
    <mergeCell ref="G647:G648"/>
    <mergeCell ref="H647:H648"/>
    <mergeCell ref="I643:I644"/>
    <mergeCell ref="J643:J644"/>
    <mergeCell ref="A645:A646"/>
    <mergeCell ref="B645:B646"/>
    <mergeCell ref="C645:C646"/>
    <mergeCell ref="D645:D646"/>
    <mergeCell ref="E645:E646"/>
    <mergeCell ref="F645:F646"/>
    <mergeCell ref="G645:G646"/>
    <mergeCell ref="H645:H646"/>
    <mergeCell ref="I641:I642"/>
    <mergeCell ref="J641:J642"/>
    <mergeCell ref="A643:A644"/>
    <mergeCell ref="B643:B644"/>
    <mergeCell ref="C643:C644"/>
    <mergeCell ref="D643:D644"/>
    <mergeCell ref="E643:E644"/>
    <mergeCell ref="F643:F644"/>
    <mergeCell ref="G643:G644"/>
    <mergeCell ref="H643:H644"/>
    <mergeCell ref="I636:I637"/>
    <mergeCell ref="J636:J637"/>
    <mergeCell ref="I634:I635"/>
    <mergeCell ref="J634:J635"/>
    <mergeCell ref="A636:A637"/>
    <mergeCell ref="B636:B637"/>
    <mergeCell ref="C636:C637"/>
    <mergeCell ref="D636:D637"/>
    <mergeCell ref="E636:E637"/>
    <mergeCell ref="F636:F637"/>
    <mergeCell ref="G636:G637"/>
    <mergeCell ref="H636:H637"/>
    <mergeCell ref="I639:I640"/>
    <mergeCell ref="J639:J640"/>
    <mergeCell ref="A641:A642"/>
    <mergeCell ref="B641:B642"/>
    <mergeCell ref="C641:C642"/>
    <mergeCell ref="D641:D642"/>
    <mergeCell ref="E641:E642"/>
    <mergeCell ref="F641:F642"/>
    <mergeCell ref="G641:G642"/>
    <mergeCell ref="H641:H642"/>
    <mergeCell ref="A639:A640"/>
    <mergeCell ref="B639:B640"/>
    <mergeCell ref="C639:C640"/>
    <mergeCell ref="D639:D640"/>
    <mergeCell ref="E639:E640"/>
    <mergeCell ref="F639:F640"/>
    <mergeCell ref="G639:G640"/>
    <mergeCell ref="H639:H640"/>
    <mergeCell ref="I632:I633"/>
    <mergeCell ref="J632:J633"/>
    <mergeCell ref="A634:A635"/>
    <mergeCell ref="B634:B635"/>
    <mergeCell ref="C634:C635"/>
    <mergeCell ref="D634:D635"/>
    <mergeCell ref="E634:E635"/>
    <mergeCell ref="F634:F635"/>
    <mergeCell ref="G634:G635"/>
    <mergeCell ref="H634:H635"/>
    <mergeCell ref="I630:I631"/>
    <mergeCell ref="J630:J631"/>
    <mergeCell ref="A632:A633"/>
    <mergeCell ref="B632:B633"/>
    <mergeCell ref="C632:C633"/>
    <mergeCell ref="D632:D633"/>
    <mergeCell ref="E632:E633"/>
    <mergeCell ref="F632:F633"/>
    <mergeCell ref="G632:G633"/>
    <mergeCell ref="H632:H633"/>
    <mergeCell ref="I628:I629"/>
    <mergeCell ref="J628:J629"/>
    <mergeCell ref="A630:A631"/>
    <mergeCell ref="B630:B631"/>
    <mergeCell ref="C630:C631"/>
    <mergeCell ref="D630:D631"/>
    <mergeCell ref="E630:E631"/>
    <mergeCell ref="F630:F631"/>
    <mergeCell ref="G630:G631"/>
    <mergeCell ref="H630:H631"/>
    <mergeCell ref="I626:I627"/>
    <mergeCell ref="J626:J627"/>
    <mergeCell ref="A628:A629"/>
    <mergeCell ref="B628:B629"/>
    <mergeCell ref="C628:C629"/>
    <mergeCell ref="D628:D629"/>
    <mergeCell ref="E628:E629"/>
    <mergeCell ref="F628:F629"/>
    <mergeCell ref="G628:G629"/>
    <mergeCell ref="H628:H629"/>
    <mergeCell ref="I624:I625"/>
    <mergeCell ref="J624:J625"/>
    <mergeCell ref="A626:A627"/>
    <mergeCell ref="B626:B627"/>
    <mergeCell ref="C626:C627"/>
    <mergeCell ref="D626:D627"/>
    <mergeCell ref="E626:E627"/>
    <mergeCell ref="F626:F627"/>
    <mergeCell ref="G626:G627"/>
    <mergeCell ref="H626:H627"/>
    <mergeCell ref="I622:I623"/>
    <mergeCell ref="J622:J623"/>
    <mergeCell ref="A624:A625"/>
    <mergeCell ref="B624:B625"/>
    <mergeCell ref="C624:C625"/>
    <mergeCell ref="D624:D625"/>
    <mergeCell ref="E624:E625"/>
    <mergeCell ref="F624:F625"/>
    <mergeCell ref="G624:G625"/>
    <mergeCell ref="H624:H625"/>
    <mergeCell ref="I620:I621"/>
    <mergeCell ref="J620:J621"/>
    <mergeCell ref="A622:A623"/>
    <mergeCell ref="B622:B623"/>
    <mergeCell ref="C622:C623"/>
    <mergeCell ref="D622:D623"/>
    <mergeCell ref="E622:E623"/>
    <mergeCell ref="F622:F623"/>
    <mergeCell ref="G622:G623"/>
    <mergeCell ref="H622:H623"/>
    <mergeCell ref="I618:I619"/>
    <mergeCell ref="J618:J619"/>
    <mergeCell ref="A620:A621"/>
    <mergeCell ref="B620:B621"/>
    <mergeCell ref="C620:C621"/>
    <mergeCell ref="D620:D621"/>
    <mergeCell ref="E620:E621"/>
    <mergeCell ref="F620:F621"/>
    <mergeCell ref="G620:G621"/>
    <mergeCell ref="H620:H621"/>
    <mergeCell ref="I616:I617"/>
    <mergeCell ref="J616:J617"/>
    <mergeCell ref="A618:A619"/>
    <mergeCell ref="B618:B619"/>
    <mergeCell ref="C618:C619"/>
    <mergeCell ref="D618:D619"/>
    <mergeCell ref="E618:E619"/>
    <mergeCell ref="F618:F619"/>
    <mergeCell ref="G618:G619"/>
    <mergeCell ref="H618:H619"/>
    <mergeCell ref="I614:I615"/>
    <mergeCell ref="J614:J615"/>
    <mergeCell ref="A616:A617"/>
    <mergeCell ref="B616:B617"/>
    <mergeCell ref="C616:C617"/>
    <mergeCell ref="D616:D617"/>
    <mergeCell ref="E616:E617"/>
    <mergeCell ref="F616:F617"/>
    <mergeCell ref="G616:G617"/>
    <mergeCell ref="H616:H617"/>
    <mergeCell ref="I612:I613"/>
    <mergeCell ref="J612:J613"/>
    <mergeCell ref="A614:A615"/>
    <mergeCell ref="B614:B615"/>
    <mergeCell ref="C614:C615"/>
    <mergeCell ref="D614:D615"/>
    <mergeCell ref="E614:E615"/>
    <mergeCell ref="F614:F615"/>
    <mergeCell ref="G614:G615"/>
    <mergeCell ref="H614:H615"/>
    <mergeCell ref="I610:I611"/>
    <mergeCell ref="J610:J611"/>
    <mergeCell ref="A612:A613"/>
    <mergeCell ref="B612:B613"/>
    <mergeCell ref="C612:C613"/>
    <mergeCell ref="D612:D613"/>
    <mergeCell ref="E612:E613"/>
    <mergeCell ref="F612:F613"/>
    <mergeCell ref="G612:G613"/>
    <mergeCell ref="H612:H613"/>
    <mergeCell ref="I608:I609"/>
    <mergeCell ref="J608:J609"/>
    <mergeCell ref="A610:A611"/>
    <mergeCell ref="B610:B611"/>
    <mergeCell ref="C610:C611"/>
    <mergeCell ref="D610:D611"/>
    <mergeCell ref="E610:E611"/>
    <mergeCell ref="F610:F611"/>
    <mergeCell ref="G610:G611"/>
    <mergeCell ref="H610:H611"/>
    <mergeCell ref="I606:I607"/>
    <mergeCell ref="J606:J607"/>
    <mergeCell ref="A608:A609"/>
    <mergeCell ref="B608:B609"/>
    <mergeCell ref="C608:C609"/>
    <mergeCell ref="D608:D609"/>
    <mergeCell ref="E608:E609"/>
    <mergeCell ref="F608:F609"/>
    <mergeCell ref="G608:G609"/>
    <mergeCell ref="H608:H609"/>
    <mergeCell ref="I604:I605"/>
    <mergeCell ref="J604:J605"/>
    <mergeCell ref="A606:A607"/>
    <mergeCell ref="B606:B607"/>
    <mergeCell ref="C606:C607"/>
    <mergeCell ref="D606:D607"/>
    <mergeCell ref="E606:E607"/>
    <mergeCell ref="F606:F607"/>
    <mergeCell ref="G606:G607"/>
    <mergeCell ref="H606:H607"/>
    <mergeCell ref="I602:I603"/>
    <mergeCell ref="J602:J603"/>
    <mergeCell ref="A604:A605"/>
    <mergeCell ref="B604:B605"/>
    <mergeCell ref="C604:C605"/>
    <mergeCell ref="D604:D605"/>
    <mergeCell ref="E604:E605"/>
    <mergeCell ref="F604:F605"/>
    <mergeCell ref="G604:G605"/>
    <mergeCell ref="H604:H605"/>
    <mergeCell ref="I600:I601"/>
    <mergeCell ref="J600:J601"/>
    <mergeCell ref="A602:A603"/>
    <mergeCell ref="B602:B603"/>
    <mergeCell ref="C602:C603"/>
    <mergeCell ref="D602:D603"/>
    <mergeCell ref="E602:E603"/>
    <mergeCell ref="F602:F603"/>
    <mergeCell ref="G602:G603"/>
    <mergeCell ref="H602:H603"/>
    <mergeCell ref="I598:I599"/>
    <mergeCell ref="J598:J599"/>
    <mergeCell ref="A600:A601"/>
    <mergeCell ref="B600:B601"/>
    <mergeCell ref="C600:C601"/>
    <mergeCell ref="D600:D601"/>
    <mergeCell ref="E600:E601"/>
    <mergeCell ref="F600:F601"/>
    <mergeCell ref="G600:G601"/>
    <mergeCell ref="H600:H601"/>
    <mergeCell ref="I596:I597"/>
    <mergeCell ref="J596:J597"/>
    <mergeCell ref="A598:A599"/>
    <mergeCell ref="B598:B599"/>
    <mergeCell ref="C598:C599"/>
    <mergeCell ref="D598:D599"/>
    <mergeCell ref="E598:E599"/>
    <mergeCell ref="F598:F599"/>
    <mergeCell ref="G598:G599"/>
    <mergeCell ref="H598:H599"/>
    <mergeCell ref="I594:I595"/>
    <mergeCell ref="J594:J595"/>
    <mergeCell ref="A596:A597"/>
    <mergeCell ref="B596:B597"/>
    <mergeCell ref="C596:C597"/>
    <mergeCell ref="D596:D597"/>
    <mergeCell ref="E596:E597"/>
    <mergeCell ref="F596:F597"/>
    <mergeCell ref="G596:G597"/>
    <mergeCell ref="H596:H597"/>
    <mergeCell ref="I592:I593"/>
    <mergeCell ref="J592:J593"/>
    <mergeCell ref="A594:A595"/>
    <mergeCell ref="B594:B595"/>
    <mergeCell ref="C594:C595"/>
    <mergeCell ref="D594:D595"/>
    <mergeCell ref="E594:E595"/>
    <mergeCell ref="F594:F595"/>
    <mergeCell ref="G594:G595"/>
    <mergeCell ref="H594:H595"/>
    <mergeCell ref="I590:I591"/>
    <mergeCell ref="J590:J591"/>
    <mergeCell ref="A592:A593"/>
    <mergeCell ref="B592:B593"/>
    <mergeCell ref="C592:C593"/>
    <mergeCell ref="D592:D593"/>
    <mergeCell ref="E592:E593"/>
    <mergeCell ref="F592:F593"/>
    <mergeCell ref="G592:G593"/>
    <mergeCell ref="H592:H593"/>
    <mergeCell ref="I588:I589"/>
    <mergeCell ref="J588:J589"/>
    <mergeCell ref="A590:A591"/>
    <mergeCell ref="B590:B591"/>
    <mergeCell ref="C590:C591"/>
    <mergeCell ref="D590:D591"/>
    <mergeCell ref="E590:E591"/>
    <mergeCell ref="F590:F591"/>
    <mergeCell ref="G590:G591"/>
    <mergeCell ref="H590:H591"/>
    <mergeCell ref="I586:I587"/>
    <mergeCell ref="J586:J587"/>
    <mergeCell ref="A588:A589"/>
    <mergeCell ref="B588:B589"/>
    <mergeCell ref="C588:C589"/>
    <mergeCell ref="D588:D589"/>
    <mergeCell ref="E588:E589"/>
    <mergeCell ref="F588:F589"/>
    <mergeCell ref="G588:G589"/>
    <mergeCell ref="H588:H589"/>
    <mergeCell ref="I584:I585"/>
    <mergeCell ref="J584:J585"/>
    <mergeCell ref="A586:A587"/>
    <mergeCell ref="B586:B587"/>
    <mergeCell ref="C586:C587"/>
    <mergeCell ref="D586:D587"/>
    <mergeCell ref="E586:E587"/>
    <mergeCell ref="F586:F587"/>
    <mergeCell ref="G586:G587"/>
    <mergeCell ref="H586:H587"/>
    <mergeCell ref="I582:I583"/>
    <mergeCell ref="J582:J583"/>
    <mergeCell ref="A584:A585"/>
    <mergeCell ref="B584:B585"/>
    <mergeCell ref="C584:C585"/>
    <mergeCell ref="D584:D585"/>
    <mergeCell ref="E584:E585"/>
    <mergeCell ref="F584:F585"/>
    <mergeCell ref="G584:G585"/>
    <mergeCell ref="H584:H585"/>
    <mergeCell ref="I580:I581"/>
    <mergeCell ref="J580:J581"/>
    <mergeCell ref="A582:A583"/>
    <mergeCell ref="B582:B583"/>
    <mergeCell ref="C582:C583"/>
    <mergeCell ref="D582:D583"/>
    <mergeCell ref="E582:E583"/>
    <mergeCell ref="F582:F583"/>
    <mergeCell ref="G582:G583"/>
    <mergeCell ref="H582:H583"/>
    <mergeCell ref="I578:I579"/>
    <mergeCell ref="J578:J579"/>
    <mergeCell ref="A580:A581"/>
    <mergeCell ref="B580:B581"/>
    <mergeCell ref="C580:C581"/>
    <mergeCell ref="D580:D581"/>
    <mergeCell ref="E580:E581"/>
    <mergeCell ref="F580:F581"/>
    <mergeCell ref="G580:G581"/>
    <mergeCell ref="H580:H581"/>
    <mergeCell ref="I571:I572"/>
    <mergeCell ref="J571:J572"/>
    <mergeCell ref="I566:I567"/>
    <mergeCell ref="J566:J567"/>
    <mergeCell ref="A571:A572"/>
    <mergeCell ref="B571:B572"/>
    <mergeCell ref="C571:C572"/>
    <mergeCell ref="D571:D572"/>
    <mergeCell ref="E571:E572"/>
    <mergeCell ref="F571:F572"/>
    <mergeCell ref="G571:G572"/>
    <mergeCell ref="H571:H572"/>
    <mergeCell ref="I576:I577"/>
    <mergeCell ref="J576:J577"/>
    <mergeCell ref="A578:A579"/>
    <mergeCell ref="B578:B579"/>
    <mergeCell ref="C578:C579"/>
    <mergeCell ref="D578:D579"/>
    <mergeCell ref="E578:E579"/>
    <mergeCell ref="F578:F579"/>
    <mergeCell ref="G578:G579"/>
    <mergeCell ref="H578:H579"/>
    <mergeCell ref="A576:A577"/>
    <mergeCell ref="B576:B577"/>
    <mergeCell ref="C576:C577"/>
    <mergeCell ref="D576:D577"/>
    <mergeCell ref="E576:E577"/>
    <mergeCell ref="F576:F577"/>
    <mergeCell ref="G576:G577"/>
    <mergeCell ref="H576:H577"/>
    <mergeCell ref="I564:I565"/>
    <mergeCell ref="J564:J565"/>
    <mergeCell ref="A566:A567"/>
    <mergeCell ref="B566:B567"/>
    <mergeCell ref="C566:C567"/>
    <mergeCell ref="D566:D567"/>
    <mergeCell ref="E566:E567"/>
    <mergeCell ref="F566:F567"/>
    <mergeCell ref="G566:G567"/>
    <mergeCell ref="H566:H567"/>
    <mergeCell ref="I562:I563"/>
    <mergeCell ref="J562:J563"/>
    <mergeCell ref="A564:A565"/>
    <mergeCell ref="B564:B565"/>
    <mergeCell ref="C564:C565"/>
    <mergeCell ref="D564:D565"/>
    <mergeCell ref="E564:E565"/>
    <mergeCell ref="F564:F565"/>
    <mergeCell ref="G564:G565"/>
    <mergeCell ref="H564:H565"/>
    <mergeCell ref="I558:I559"/>
    <mergeCell ref="J558:J559"/>
    <mergeCell ref="A562:A563"/>
    <mergeCell ref="B562:B563"/>
    <mergeCell ref="C562:C563"/>
    <mergeCell ref="D562:D563"/>
    <mergeCell ref="E562:E563"/>
    <mergeCell ref="F562:F563"/>
    <mergeCell ref="G562:G563"/>
    <mergeCell ref="H562:H563"/>
    <mergeCell ref="I554:I555"/>
    <mergeCell ref="J554:J555"/>
    <mergeCell ref="A558:A559"/>
    <mergeCell ref="B558:B559"/>
    <mergeCell ref="C558:C559"/>
    <mergeCell ref="D558:D559"/>
    <mergeCell ref="E558:E559"/>
    <mergeCell ref="F558:F559"/>
    <mergeCell ref="G558:G559"/>
    <mergeCell ref="H558:H559"/>
    <mergeCell ref="I552:I553"/>
    <mergeCell ref="J552:J553"/>
    <mergeCell ref="A554:A555"/>
    <mergeCell ref="B554:B555"/>
    <mergeCell ref="C554:C555"/>
    <mergeCell ref="D554:D555"/>
    <mergeCell ref="E554:E555"/>
    <mergeCell ref="F554:F555"/>
    <mergeCell ref="G554:G555"/>
    <mergeCell ref="H554:H555"/>
    <mergeCell ref="I550:I551"/>
    <mergeCell ref="J550:J551"/>
    <mergeCell ref="A552:A553"/>
    <mergeCell ref="B552:B553"/>
    <mergeCell ref="C552:C553"/>
    <mergeCell ref="D552:D553"/>
    <mergeCell ref="E552:E553"/>
    <mergeCell ref="F552:F553"/>
    <mergeCell ref="G552:G553"/>
    <mergeCell ref="H552:H553"/>
    <mergeCell ref="I548:I549"/>
    <mergeCell ref="J548:J549"/>
    <mergeCell ref="A550:A551"/>
    <mergeCell ref="B550:B551"/>
    <mergeCell ref="C550:C551"/>
    <mergeCell ref="D550:D551"/>
    <mergeCell ref="E550:E551"/>
    <mergeCell ref="F550:F551"/>
    <mergeCell ref="G550:G551"/>
    <mergeCell ref="H550:H551"/>
    <mergeCell ref="I546:I547"/>
    <mergeCell ref="J546:J547"/>
    <mergeCell ref="A548:A549"/>
    <mergeCell ref="B548:B549"/>
    <mergeCell ref="C548:C549"/>
    <mergeCell ref="D548:D549"/>
    <mergeCell ref="E548:E549"/>
    <mergeCell ref="F548:F549"/>
    <mergeCell ref="G548:G549"/>
    <mergeCell ref="H548:H549"/>
    <mergeCell ref="I544:I545"/>
    <mergeCell ref="J544:J545"/>
    <mergeCell ref="A546:A547"/>
    <mergeCell ref="B546:B547"/>
    <mergeCell ref="C546:C547"/>
    <mergeCell ref="D546:D547"/>
    <mergeCell ref="E546:E547"/>
    <mergeCell ref="F546:F547"/>
    <mergeCell ref="G546:G547"/>
    <mergeCell ref="H546:H547"/>
    <mergeCell ref="G540:G541"/>
    <mergeCell ref="H540:H541"/>
    <mergeCell ref="A544:A545"/>
    <mergeCell ref="B544:B545"/>
    <mergeCell ref="C544:C545"/>
    <mergeCell ref="D544:D545"/>
    <mergeCell ref="E544:E545"/>
    <mergeCell ref="F544:F545"/>
    <mergeCell ref="G544:G545"/>
    <mergeCell ref="H544:H545"/>
    <mergeCell ref="A536:A537"/>
    <mergeCell ref="B536:B537"/>
    <mergeCell ref="C536:C537"/>
    <mergeCell ref="D536:D537"/>
    <mergeCell ref="E536:E537"/>
    <mergeCell ref="F536:F537"/>
    <mergeCell ref="A534:A535"/>
    <mergeCell ref="B534:B535"/>
    <mergeCell ref="C534:C535"/>
    <mergeCell ref="D534:D535"/>
    <mergeCell ref="E534:E535"/>
    <mergeCell ref="F534:F535"/>
    <mergeCell ref="G538:G539"/>
    <mergeCell ref="H538:H539"/>
    <mergeCell ref="I538:I539"/>
    <mergeCell ref="J538:J539"/>
    <mergeCell ref="A540:A541"/>
    <mergeCell ref="B540:B541"/>
    <mergeCell ref="C540:C541"/>
    <mergeCell ref="D540:D541"/>
    <mergeCell ref="E540:E541"/>
    <mergeCell ref="F540:F541"/>
    <mergeCell ref="G536:G537"/>
    <mergeCell ref="H536:H537"/>
    <mergeCell ref="I536:I537"/>
    <mergeCell ref="J536:J537"/>
    <mergeCell ref="A538:A539"/>
    <mergeCell ref="B538:B539"/>
    <mergeCell ref="C538:C539"/>
    <mergeCell ref="D538:D539"/>
    <mergeCell ref="E538:E539"/>
    <mergeCell ref="F538:F539"/>
    <mergeCell ref="G532:G533"/>
    <mergeCell ref="H532:H533"/>
    <mergeCell ref="I532:I533"/>
    <mergeCell ref="J532:J533"/>
    <mergeCell ref="G530:G531"/>
    <mergeCell ref="H530:H531"/>
    <mergeCell ref="I530:I531"/>
    <mergeCell ref="J530:J531"/>
    <mergeCell ref="A532:A533"/>
    <mergeCell ref="B532:B533"/>
    <mergeCell ref="C532:C533"/>
    <mergeCell ref="D532:D533"/>
    <mergeCell ref="E532:E533"/>
    <mergeCell ref="F532:F533"/>
    <mergeCell ref="G534:G535"/>
    <mergeCell ref="H534:H535"/>
    <mergeCell ref="I534:I535"/>
    <mergeCell ref="J534:J535"/>
    <mergeCell ref="A527:A528"/>
    <mergeCell ref="B527:B528"/>
    <mergeCell ref="C527:C528"/>
    <mergeCell ref="D527:D528"/>
    <mergeCell ref="E527:E528"/>
    <mergeCell ref="F527:F528"/>
    <mergeCell ref="G524:G525"/>
    <mergeCell ref="H524:H525"/>
    <mergeCell ref="I524:I525"/>
    <mergeCell ref="J524:J525"/>
    <mergeCell ref="A530:A531"/>
    <mergeCell ref="B530:B531"/>
    <mergeCell ref="C530:C531"/>
    <mergeCell ref="D530:D531"/>
    <mergeCell ref="E530:E531"/>
    <mergeCell ref="F530:F531"/>
    <mergeCell ref="G527:G528"/>
    <mergeCell ref="H527:H528"/>
    <mergeCell ref="I527:I528"/>
    <mergeCell ref="J527:J528"/>
    <mergeCell ref="A516:A517"/>
    <mergeCell ref="B516:B517"/>
    <mergeCell ref="C516:C517"/>
    <mergeCell ref="D516:D517"/>
    <mergeCell ref="E516:E517"/>
    <mergeCell ref="F516:F517"/>
    <mergeCell ref="G522:G523"/>
    <mergeCell ref="H522:H523"/>
    <mergeCell ref="I522:I523"/>
    <mergeCell ref="J522:J523"/>
    <mergeCell ref="A524:A525"/>
    <mergeCell ref="B524:B525"/>
    <mergeCell ref="C524:C525"/>
    <mergeCell ref="D524:D525"/>
    <mergeCell ref="E524:E525"/>
    <mergeCell ref="F524:F525"/>
    <mergeCell ref="G520:G521"/>
    <mergeCell ref="H520:H521"/>
    <mergeCell ref="I520:I521"/>
    <mergeCell ref="J520:J521"/>
    <mergeCell ref="A522:A523"/>
    <mergeCell ref="B522:B523"/>
    <mergeCell ref="C522:C523"/>
    <mergeCell ref="D522:D523"/>
    <mergeCell ref="E522:E523"/>
    <mergeCell ref="F522:F523"/>
    <mergeCell ref="I511:I512"/>
    <mergeCell ref="J511:J512"/>
    <mergeCell ref="I509:I510"/>
    <mergeCell ref="J509:J510"/>
    <mergeCell ref="A511:A512"/>
    <mergeCell ref="B511:B512"/>
    <mergeCell ref="C511:C512"/>
    <mergeCell ref="D511:D512"/>
    <mergeCell ref="E511:E512"/>
    <mergeCell ref="F511:F512"/>
    <mergeCell ref="G511:G512"/>
    <mergeCell ref="H511:H512"/>
    <mergeCell ref="G518:G519"/>
    <mergeCell ref="H518:H519"/>
    <mergeCell ref="I518:I519"/>
    <mergeCell ref="J518:J519"/>
    <mergeCell ref="A520:A521"/>
    <mergeCell ref="B520:B521"/>
    <mergeCell ref="C520:C521"/>
    <mergeCell ref="D520:D521"/>
    <mergeCell ref="E520:E521"/>
    <mergeCell ref="F520:F521"/>
    <mergeCell ref="G516:G517"/>
    <mergeCell ref="H516:H517"/>
    <mergeCell ref="I516:I517"/>
    <mergeCell ref="J516:J517"/>
    <mergeCell ref="A518:A519"/>
    <mergeCell ref="B518:B519"/>
    <mergeCell ref="C518:C519"/>
    <mergeCell ref="D518:D519"/>
    <mergeCell ref="E518:E519"/>
    <mergeCell ref="F518:F519"/>
    <mergeCell ref="I507:I508"/>
    <mergeCell ref="J507:J508"/>
    <mergeCell ref="A509:A510"/>
    <mergeCell ref="B509:B510"/>
    <mergeCell ref="C509:C510"/>
    <mergeCell ref="D509:D510"/>
    <mergeCell ref="E509:E510"/>
    <mergeCell ref="F509:F510"/>
    <mergeCell ref="G509:G510"/>
    <mergeCell ref="H509:H510"/>
    <mergeCell ref="I505:I506"/>
    <mergeCell ref="J505:J506"/>
    <mergeCell ref="A507:A508"/>
    <mergeCell ref="B507:B508"/>
    <mergeCell ref="C507:C508"/>
    <mergeCell ref="D507:D508"/>
    <mergeCell ref="E507:E508"/>
    <mergeCell ref="F507:F508"/>
    <mergeCell ref="G507:G508"/>
    <mergeCell ref="H507:H508"/>
    <mergeCell ref="I503:I504"/>
    <mergeCell ref="J503:J504"/>
    <mergeCell ref="A505:A506"/>
    <mergeCell ref="B505:B506"/>
    <mergeCell ref="C505:C506"/>
    <mergeCell ref="D505:D506"/>
    <mergeCell ref="E505:E506"/>
    <mergeCell ref="F505:F506"/>
    <mergeCell ref="G505:G506"/>
    <mergeCell ref="H505:H506"/>
    <mergeCell ref="I501:I502"/>
    <mergeCell ref="J501:J502"/>
    <mergeCell ref="A503:A504"/>
    <mergeCell ref="B503:B504"/>
    <mergeCell ref="C503:C504"/>
    <mergeCell ref="D503:D504"/>
    <mergeCell ref="E503:E504"/>
    <mergeCell ref="F503:F504"/>
    <mergeCell ref="G503:G504"/>
    <mergeCell ref="H503:H504"/>
    <mergeCell ref="I499:I500"/>
    <mergeCell ref="J499:J500"/>
    <mergeCell ref="A501:A502"/>
    <mergeCell ref="B501:B502"/>
    <mergeCell ref="C501:C502"/>
    <mergeCell ref="D501:D502"/>
    <mergeCell ref="E501:E502"/>
    <mergeCell ref="F501:F502"/>
    <mergeCell ref="G501:G502"/>
    <mergeCell ref="H501:H502"/>
    <mergeCell ref="I497:I498"/>
    <mergeCell ref="J497:J498"/>
    <mergeCell ref="A499:A500"/>
    <mergeCell ref="B499:B500"/>
    <mergeCell ref="C499:C500"/>
    <mergeCell ref="D499:D500"/>
    <mergeCell ref="E499:E500"/>
    <mergeCell ref="F499:F500"/>
    <mergeCell ref="G499:G500"/>
    <mergeCell ref="H499:H500"/>
    <mergeCell ref="I495:I496"/>
    <mergeCell ref="J495:J496"/>
    <mergeCell ref="A497:A498"/>
    <mergeCell ref="B497:B498"/>
    <mergeCell ref="C497:C498"/>
    <mergeCell ref="D497:D498"/>
    <mergeCell ref="E497:E498"/>
    <mergeCell ref="F497:F498"/>
    <mergeCell ref="G497:G498"/>
    <mergeCell ref="H497:H498"/>
    <mergeCell ref="I493:I494"/>
    <mergeCell ref="J493:J494"/>
    <mergeCell ref="A495:A496"/>
    <mergeCell ref="B495:B496"/>
    <mergeCell ref="C495:C496"/>
    <mergeCell ref="D495:D496"/>
    <mergeCell ref="E495:E496"/>
    <mergeCell ref="F495:F496"/>
    <mergeCell ref="G495:G496"/>
    <mergeCell ref="H495:H496"/>
    <mergeCell ref="I491:I492"/>
    <mergeCell ref="J491:J492"/>
    <mergeCell ref="A493:A494"/>
    <mergeCell ref="B493:B494"/>
    <mergeCell ref="C493:C494"/>
    <mergeCell ref="D493:D494"/>
    <mergeCell ref="E493:E494"/>
    <mergeCell ref="F493:F494"/>
    <mergeCell ref="G493:G494"/>
    <mergeCell ref="H493:H494"/>
    <mergeCell ref="I489:I490"/>
    <mergeCell ref="J489:J490"/>
    <mergeCell ref="A491:A492"/>
    <mergeCell ref="B491:B492"/>
    <mergeCell ref="C491:C492"/>
    <mergeCell ref="D491:D492"/>
    <mergeCell ref="E491:E492"/>
    <mergeCell ref="F491:F492"/>
    <mergeCell ref="G491:G492"/>
    <mergeCell ref="H491:H492"/>
    <mergeCell ref="I487:I488"/>
    <mergeCell ref="J487:J488"/>
    <mergeCell ref="A489:A490"/>
    <mergeCell ref="B489:B490"/>
    <mergeCell ref="C489:C490"/>
    <mergeCell ref="D489:D490"/>
    <mergeCell ref="E489:E490"/>
    <mergeCell ref="F489:F490"/>
    <mergeCell ref="G489:G490"/>
    <mergeCell ref="H489:H490"/>
    <mergeCell ref="I485:I486"/>
    <mergeCell ref="J485:J486"/>
    <mergeCell ref="A487:A488"/>
    <mergeCell ref="B487:B488"/>
    <mergeCell ref="C487:C488"/>
    <mergeCell ref="D487:D488"/>
    <mergeCell ref="E487:E488"/>
    <mergeCell ref="F487:F488"/>
    <mergeCell ref="G487:G488"/>
    <mergeCell ref="H487:H488"/>
    <mergeCell ref="I483:I484"/>
    <mergeCell ref="J483:J484"/>
    <mergeCell ref="A485:A486"/>
    <mergeCell ref="B485:B486"/>
    <mergeCell ref="C485:C486"/>
    <mergeCell ref="D485:D486"/>
    <mergeCell ref="E485:E486"/>
    <mergeCell ref="F485:F486"/>
    <mergeCell ref="G485:G486"/>
    <mergeCell ref="H485:H486"/>
    <mergeCell ref="I481:I482"/>
    <mergeCell ref="J481:J482"/>
    <mergeCell ref="A483:A484"/>
    <mergeCell ref="B483:B484"/>
    <mergeCell ref="C483:C484"/>
    <mergeCell ref="D483:D484"/>
    <mergeCell ref="E483:E484"/>
    <mergeCell ref="F483:F484"/>
    <mergeCell ref="G483:G484"/>
    <mergeCell ref="H483:H484"/>
    <mergeCell ref="I479:I480"/>
    <mergeCell ref="J479:J480"/>
    <mergeCell ref="A481:A482"/>
    <mergeCell ref="B481:B482"/>
    <mergeCell ref="C481:C482"/>
    <mergeCell ref="D481:D482"/>
    <mergeCell ref="E481:E482"/>
    <mergeCell ref="F481:F482"/>
    <mergeCell ref="G481:G482"/>
    <mergeCell ref="H481:H482"/>
    <mergeCell ref="I477:I478"/>
    <mergeCell ref="J477:J478"/>
    <mergeCell ref="A479:A480"/>
    <mergeCell ref="B479:B480"/>
    <mergeCell ref="C479:C480"/>
    <mergeCell ref="D479:D480"/>
    <mergeCell ref="E479:E480"/>
    <mergeCell ref="F479:F480"/>
    <mergeCell ref="G479:G480"/>
    <mergeCell ref="H479:H480"/>
    <mergeCell ref="A477:A478"/>
    <mergeCell ref="B477:B478"/>
    <mergeCell ref="C477:C478"/>
    <mergeCell ref="D477:D478"/>
    <mergeCell ref="E477:E478"/>
    <mergeCell ref="F477:F478"/>
    <mergeCell ref="G477:G478"/>
    <mergeCell ref="H477:H478"/>
    <mergeCell ref="G472:G473"/>
    <mergeCell ref="H472:H473"/>
    <mergeCell ref="I472:I473"/>
    <mergeCell ref="J472:J473"/>
    <mergeCell ref="A474:A475"/>
    <mergeCell ref="B474:B475"/>
    <mergeCell ref="C474:C475"/>
    <mergeCell ref="D474:D475"/>
    <mergeCell ref="E474:E475"/>
    <mergeCell ref="F474:F475"/>
    <mergeCell ref="G470:G471"/>
    <mergeCell ref="H470:H471"/>
    <mergeCell ref="I470:I471"/>
    <mergeCell ref="J470:J471"/>
    <mergeCell ref="A472:A473"/>
    <mergeCell ref="B472:B473"/>
    <mergeCell ref="C472:C473"/>
    <mergeCell ref="D472:D473"/>
    <mergeCell ref="E472:E473"/>
    <mergeCell ref="F472:F473"/>
    <mergeCell ref="A470:A471"/>
    <mergeCell ref="B470:B471"/>
    <mergeCell ref="C470:C471"/>
    <mergeCell ref="D470:D471"/>
    <mergeCell ref="E470:E471"/>
    <mergeCell ref="F470:F471"/>
    <mergeCell ref="G474:G475"/>
    <mergeCell ref="H474:H475"/>
    <mergeCell ref="A465:A466"/>
    <mergeCell ref="B465:B466"/>
    <mergeCell ref="C465:C466"/>
    <mergeCell ref="D465:D466"/>
    <mergeCell ref="E465:E466"/>
    <mergeCell ref="F465:F466"/>
    <mergeCell ref="A463:A464"/>
    <mergeCell ref="B463:B464"/>
    <mergeCell ref="C463:C464"/>
    <mergeCell ref="D463:D464"/>
    <mergeCell ref="E463:E464"/>
    <mergeCell ref="F463:F464"/>
    <mergeCell ref="G467:G468"/>
    <mergeCell ref="H467:H468"/>
    <mergeCell ref="I467:I468"/>
    <mergeCell ref="J467:J468"/>
    <mergeCell ref="G465:G466"/>
    <mergeCell ref="H465:H466"/>
    <mergeCell ref="I465:I466"/>
    <mergeCell ref="J465:J466"/>
    <mergeCell ref="A467:A468"/>
    <mergeCell ref="B467:B468"/>
    <mergeCell ref="C467:C468"/>
    <mergeCell ref="D467:D468"/>
    <mergeCell ref="E467:E468"/>
    <mergeCell ref="F467:F468"/>
    <mergeCell ref="G460:G461"/>
    <mergeCell ref="H460:H461"/>
    <mergeCell ref="I460:I461"/>
    <mergeCell ref="J460:J461"/>
    <mergeCell ref="G458:G459"/>
    <mergeCell ref="H458:H459"/>
    <mergeCell ref="I458:I459"/>
    <mergeCell ref="J458:J459"/>
    <mergeCell ref="A460:A461"/>
    <mergeCell ref="B460:B461"/>
    <mergeCell ref="C460:C461"/>
    <mergeCell ref="D460:D461"/>
    <mergeCell ref="E460:E461"/>
    <mergeCell ref="F460:F461"/>
    <mergeCell ref="G463:G464"/>
    <mergeCell ref="H463:H464"/>
    <mergeCell ref="I463:I464"/>
    <mergeCell ref="J463:J464"/>
    <mergeCell ref="G456:G457"/>
    <mergeCell ref="H456:H457"/>
    <mergeCell ref="I456:I457"/>
    <mergeCell ref="J456:J457"/>
    <mergeCell ref="A458:A459"/>
    <mergeCell ref="B458:B459"/>
    <mergeCell ref="C458:C459"/>
    <mergeCell ref="D458:D459"/>
    <mergeCell ref="E458:E459"/>
    <mergeCell ref="F458:F459"/>
    <mergeCell ref="G454:G455"/>
    <mergeCell ref="H454:H455"/>
    <mergeCell ref="I454:I455"/>
    <mergeCell ref="J454:J455"/>
    <mergeCell ref="A456:A457"/>
    <mergeCell ref="B456:B457"/>
    <mergeCell ref="C456:C457"/>
    <mergeCell ref="D456:D457"/>
    <mergeCell ref="E456:E457"/>
    <mergeCell ref="F456:F457"/>
    <mergeCell ref="G450:G451"/>
    <mergeCell ref="H450:H451"/>
    <mergeCell ref="I450:I451"/>
    <mergeCell ref="J450:J451"/>
    <mergeCell ref="G448:G449"/>
    <mergeCell ref="H448:H449"/>
    <mergeCell ref="I448:I449"/>
    <mergeCell ref="J448:J449"/>
    <mergeCell ref="A450:A451"/>
    <mergeCell ref="B450:B451"/>
    <mergeCell ref="C450:C451"/>
    <mergeCell ref="D450:D451"/>
    <mergeCell ref="E450:E451"/>
    <mergeCell ref="F450:F451"/>
    <mergeCell ref="A454:A455"/>
    <mergeCell ref="B454:B455"/>
    <mergeCell ref="C454:C455"/>
    <mergeCell ref="D454:D455"/>
    <mergeCell ref="E454:E455"/>
    <mergeCell ref="F454:F455"/>
    <mergeCell ref="G446:G447"/>
    <mergeCell ref="H446:H447"/>
    <mergeCell ref="I446:I447"/>
    <mergeCell ref="J446:J447"/>
    <mergeCell ref="A448:A449"/>
    <mergeCell ref="B448:B449"/>
    <mergeCell ref="C448:C449"/>
    <mergeCell ref="D448:D449"/>
    <mergeCell ref="E448:E449"/>
    <mergeCell ref="F448:F449"/>
    <mergeCell ref="G444:G445"/>
    <mergeCell ref="H444:H445"/>
    <mergeCell ref="I444:I445"/>
    <mergeCell ref="J444:J445"/>
    <mergeCell ref="A446:A447"/>
    <mergeCell ref="B446:B447"/>
    <mergeCell ref="C446:C447"/>
    <mergeCell ref="D446:D447"/>
    <mergeCell ref="E446:E447"/>
    <mergeCell ref="F446:F447"/>
    <mergeCell ref="G442:G443"/>
    <mergeCell ref="H442:H443"/>
    <mergeCell ref="I442:I443"/>
    <mergeCell ref="J442:J443"/>
    <mergeCell ref="A444:A445"/>
    <mergeCell ref="B444:B445"/>
    <mergeCell ref="C444:C445"/>
    <mergeCell ref="D444:D445"/>
    <mergeCell ref="E444:E445"/>
    <mergeCell ref="F444:F445"/>
    <mergeCell ref="G440:G441"/>
    <mergeCell ref="H440:H441"/>
    <mergeCell ref="I440:I441"/>
    <mergeCell ref="J440:J441"/>
    <mergeCell ref="A442:A443"/>
    <mergeCell ref="B442:B443"/>
    <mergeCell ref="C442:C443"/>
    <mergeCell ref="D442:D443"/>
    <mergeCell ref="E442:E443"/>
    <mergeCell ref="F442:F443"/>
    <mergeCell ref="G438:G439"/>
    <mergeCell ref="H438:H439"/>
    <mergeCell ref="I438:I439"/>
    <mergeCell ref="J438:J439"/>
    <mergeCell ref="A440:A441"/>
    <mergeCell ref="B440:B441"/>
    <mergeCell ref="C440:C441"/>
    <mergeCell ref="D440:D441"/>
    <mergeCell ref="E440:E441"/>
    <mergeCell ref="F440:F441"/>
    <mergeCell ref="G436:G437"/>
    <mergeCell ref="H436:H437"/>
    <mergeCell ref="I436:I437"/>
    <mergeCell ref="J436:J437"/>
    <mergeCell ref="A438:A439"/>
    <mergeCell ref="B438:B439"/>
    <mergeCell ref="C438:C439"/>
    <mergeCell ref="D438:D439"/>
    <mergeCell ref="E438:E439"/>
    <mergeCell ref="F438:F439"/>
    <mergeCell ref="G434:G435"/>
    <mergeCell ref="H434:H435"/>
    <mergeCell ref="I434:I435"/>
    <mergeCell ref="J434:J435"/>
    <mergeCell ref="A436:A437"/>
    <mergeCell ref="B436:B437"/>
    <mergeCell ref="C436:C437"/>
    <mergeCell ref="D436:D437"/>
    <mergeCell ref="E436:E437"/>
    <mergeCell ref="F436:F437"/>
    <mergeCell ref="G432:G433"/>
    <mergeCell ref="H432:H433"/>
    <mergeCell ref="I432:I433"/>
    <mergeCell ref="J432:J433"/>
    <mergeCell ref="A434:A435"/>
    <mergeCell ref="B434:B435"/>
    <mergeCell ref="C434:C435"/>
    <mergeCell ref="D434:D435"/>
    <mergeCell ref="E434:E435"/>
    <mergeCell ref="F434:F435"/>
    <mergeCell ref="G430:G431"/>
    <mergeCell ref="H430:H431"/>
    <mergeCell ref="I430:I431"/>
    <mergeCell ref="J430:J431"/>
    <mergeCell ref="A432:A433"/>
    <mergeCell ref="B432:B433"/>
    <mergeCell ref="C432:C433"/>
    <mergeCell ref="D432:D433"/>
    <mergeCell ref="E432:E433"/>
    <mergeCell ref="F432:F433"/>
    <mergeCell ref="G428:G429"/>
    <mergeCell ref="H428:H429"/>
    <mergeCell ref="I428:I429"/>
    <mergeCell ref="J428:J429"/>
    <mergeCell ref="A430:A431"/>
    <mergeCell ref="B430:B431"/>
    <mergeCell ref="C430:C431"/>
    <mergeCell ref="D430:D431"/>
    <mergeCell ref="E430:E431"/>
    <mergeCell ref="F430:F431"/>
    <mergeCell ref="G426:G427"/>
    <mergeCell ref="H426:H427"/>
    <mergeCell ref="I426:I427"/>
    <mergeCell ref="J426:J427"/>
    <mergeCell ref="A428:A429"/>
    <mergeCell ref="B428:B429"/>
    <mergeCell ref="C428:C429"/>
    <mergeCell ref="D428:D429"/>
    <mergeCell ref="E428:E429"/>
    <mergeCell ref="F428:F429"/>
    <mergeCell ref="G424:G425"/>
    <mergeCell ref="H424:H425"/>
    <mergeCell ref="I424:I425"/>
    <mergeCell ref="J424:J425"/>
    <mergeCell ref="A426:A427"/>
    <mergeCell ref="B426:B427"/>
    <mergeCell ref="C426:C427"/>
    <mergeCell ref="D426:D427"/>
    <mergeCell ref="E426:E427"/>
    <mergeCell ref="F426:F427"/>
    <mergeCell ref="G422:G423"/>
    <mergeCell ref="H422:H423"/>
    <mergeCell ref="I422:I423"/>
    <mergeCell ref="J422:J423"/>
    <mergeCell ref="A424:A425"/>
    <mergeCell ref="B424:B425"/>
    <mergeCell ref="C424:C425"/>
    <mergeCell ref="D424:D425"/>
    <mergeCell ref="E424:E425"/>
    <mergeCell ref="F424:F425"/>
    <mergeCell ref="G420:G421"/>
    <mergeCell ref="H420:H421"/>
    <mergeCell ref="I420:I421"/>
    <mergeCell ref="J420:J421"/>
    <mergeCell ref="A422:A423"/>
    <mergeCell ref="B422:B423"/>
    <mergeCell ref="C422:C423"/>
    <mergeCell ref="D422:D423"/>
    <mergeCell ref="E422:E423"/>
    <mergeCell ref="F422:F423"/>
    <mergeCell ref="G418:G419"/>
    <mergeCell ref="H418:H419"/>
    <mergeCell ref="I418:I419"/>
    <mergeCell ref="J418:J419"/>
    <mergeCell ref="A420:A421"/>
    <mergeCell ref="B420:B421"/>
    <mergeCell ref="C420:C421"/>
    <mergeCell ref="D420:D421"/>
    <mergeCell ref="E420:E421"/>
    <mergeCell ref="F420:F421"/>
    <mergeCell ref="G416:G417"/>
    <mergeCell ref="H416:H417"/>
    <mergeCell ref="I416:I417"/>
    <mergeCell ref="J416:J417"/>
    <mergeCell ref="A418:A419"/>
    <mergeCell ref="B418:B419"/>
    <mergeCell ref="C418:C419"/>
    <mergeCell ref="D418:D419"/>
    <mergeCell ref="E418:E419"/>
    <mergeCell ref="F418:F419"/>
    <mergeCell ref="G414:G415"/>
    <mergeCell ref="H414:H415"/>
    <mergeCell ref="I414:I415"/>
    <mergeCell ref="J414:J415"/>
    <mergeCell ref="A416:A417"/>
    <mergeCell ref="B416:B417"/>
    <mergeCell ref="C416:C417"/>
    <mergeCell ref="D416:D417"/>
    <mergeCell ref="E416:E417"/>
    <mergeCell ref="F416:F417"/>
    <mergeCell ref="G412:G413"/>
    <mergeCell ref="H412:H413"/>
    <mergeCell ref="I412:I413"/>
    <mergeCell ref="J412:J413"/>
    <mergeCell ref="A414:A415"/>
    <mergeCell ref="B414:B415"/>
    <mergeCell ref="C414:C415"/>
    <mergeCell ref="D414:D415"/>
    <mergeCell ref="E414:E415"/>
    <mergeCell ref="F414:F415"/>
    <mergeCell ref="G410:G411"/>
    <mergeCell ref="H410:H411"/>
    <mergeCell ref="I410:I411"/>
    <mergeCell ref="J410:J411"/>
    <mergeCell ref="A412:A413"/>
    <mergeCell ref="B412:B413"/>
    <mergeCell ref="C412:C413"/>
    <mergeCell ref="D412:D413"/>
    <mergeCell ref="E412:E413"/>
    <mergeCell ref="F412:F413"/>
    <mergeCell ref="G408:G409"/>
    <mergeCell ref="H408:H409"/>
    <mergeCell ref="I408:I409"/>
    <mergeCell ref="J408:J409"/>
    <mergeCell ref="A410:A411"/>
    <mergeCell ref="B410:B411"/>
    <mergeCell ref="C410:C411"/>
    <mergeCell ref="D410:D411"/>
    <mergeCell ref="E410:E411"/>
    <mergeCell ref="F410:F411"/>
    <mergeCell ref="G406:G407"/>
    <mergeCell ref="H406:H407"/>
    <mergeCell ref="I406:I407"/>
    <mergeCell ref="J406:J407"/>
    <mergeCell ref="A408:A409"/>
    <mergeCell ref="B408:B409"/>
    <mergeCell ref="C408:C409"/>
    <mergeCell ref="D408:D409"/>
    <mergeCell ref="E408:E409"/>
    <mergeCell ref="F408:F409"/>
    <mergeCell ref="G404:G405"/>
    <mergeCell ref="H404:H405"/>
    <mergeCell ref="I404:I405"/>
    <mergeCell ref="J404:J405"/>
    <mergeCell ref="A406:A407"/>
    <mergeCell ref="B406:B407"/>
    <mergeCell ref="C406:C407"/>
    <mergeCell ref="D406:D407"/>
    <mergeCell ref="E406:E407"/>
    <mergeCell ref="F406:F407"/>
    <mergeCell ref="G402:G403"/>
    <mergeCell ref="H402:H403"/>
    <mergeCell ref="I402:I403"/>
    <mergeCell ref="J402:J403"/>
    <mergeCell ref="A404:A405"/>
    <mergeCell ref="B404:B405"/>
    <mergeCell ref="C404:C405"/>
    <mergeCell ref="D404:D405"/>
    <mergeCell ref="E404:E405"/>
    <mergeCell ref="F404:F405"/>
    <mergeCell ref="G400:G401"/>
    <mergeCell ref="H400:H401"/>
    <mergeCell ref="I400:I401"/>
    <mergeCell ref="J400:J401"/>
    <mergeCell ref="A402:A403"/>
    <mergeCell ref="B402:B403"/>
    <mergeCell ref="C402:C403"/>
    <mergeCell ref="D402:D403"/>
    <mergeCell ref="E402:E403"/>
    <mergeCell ref="F402:F403"/>
    <mergeCell ref="G398:G399"/>
    <mergeCell ref="H398:H399"/>
    <mergeCell ref="I398:I399"/>
    <mergeCell ref="J398:J399"/>
    <mergeCell ref="A400:A401"/>
    <mergeCell ref="B400:B401"/>
    <mergeCell ref="C400:C401"/>
    <mergeCell ref="D400:D401"/>
    <mergeCell ref="E400:E401"/>
    <mergeCell ref="F400:F401"/>
    <mergeCell ref="G396:G397"/>
    <mergeCell ref="H396:H397"/>
    <mergeCell ref="I396:I397"/>
    <mergeCell ref="J396:J397"/>
    <mergeCell ref="A398:A399"/>
    <mergeCell ref="B398:B399"/>
    <mergeCell ref="C398:C399"/>
    <mergeCell ref="D398:D399"/>
    <mergeCell ref="E398:E399"/>
    <mergeCell ref="F398:F399"/>
    <mergeCell ref="G394:G395"/>
    <mergeCell ref="H394:H395"/>
    <mergeCell ref="I394:I395"/>
    <mergeCell ref="J394:J395"/>
    <mergeCell ref="A396:A397"/>
    <mergeCell ref="B396:B397"/>
    <mergeCell ref="C396:C397"/>
    <mergeCell ref="D396:D397"/>
    <mergeCell ref="E396:E397"/>
    <mergeCell ref="F396:F397"/>
    <mergeCell ref="G392:G393"/>
    <mergeCell ref="H392:H393"/>
    <mergeCell ref="I392:I393"/>
    <mergeCell ref="J392:J393"/>
    <mergeCell ref="A394:A395"/>
    <mergeCell ref="B394:B395"/>
    <mergeCell ref="C394:C395"/>
    <mergeCell ref="D394:D395"/>
    <mergeCell ref="E394:E395"/>
    <mergeCell ref="F394:F395"/>
    <mergeCell ref="G390:G391"/>
    <mergeCell ref="H390:H391"/>
    <mergeCell ref="I390:I391"/>
    <mergeCell ref="J390:J391"/>
    <mergeCell ref="A392:A393"/>
    <mergeCell ref="B392:B393"/>
    <mergeCell ref="C392:C393"/>
    <mergeCell ref="D392:D393"/>
    <mergeCell ref="E392:E393"/>
    <mergeCell ref="F392:F393"/>
    <mergeCell ref="G388:G389"/>
    <mergeCell ref="H388:H389"/>
    <mergeCell ref="I388:I389"/>
    <mergeCell ref="J388:J389"/>
    <mergeCell ref="A390:A391"/>
    <mergeCell ref="B390:B391"/>
    <mergeCell ref="C390:C391"/>
    <mergeCell ref="D390:D391"/>
    <mergeCell ref="E390:E391"/>
    <mergeCell ref="F390:F391"/>
    <mergeCell ref="G386:G387"/>
    <mergeCell ref="H386:H387"/>
    <mergeCell ref="I386:I387"/>
    <mergeCell ref="J386:J387"/>
    <mergeCell ref="A388:A389"/>
    <mergeCell ref="B388:B389"/>
    <mergeCell ref="C388:C389"/>
    <mergeCell ref="D388:D389"/>
    <mergeCell ref="E388:E389"/>
    <mergeCell ref="F388:F389"/>
    <mergeCell ref="G384:G385"/>
    <mergeCell ref="H384:H385"/>
    <mergeCell ref="I384:I385"/>
    <mergeCell ref="J384:J385"/>
    <mergeCell ref="A386:A387"/>
    <mergeCell ref="B386:B387"/>
    <mergeCell ref="C386:C387"/>
    <mergeCell ref="D386:D387"/>
    <mergeCell ref="E386:E387"/>
    <mergeCell ref="F386:F387"/>
    <mergeCell ref="G382:G383"/>
    <mergeCell ref="H382:H383"/>
    <mergeCell ref="I382:I383"/>
    <mergeCell ref="J382:J383"/>
    <mergeCell ref="A384:A385"/>
    <mergeCell ref="B384:B385"/>
    <mergeCell ref="C384:C385"/>
    <mergeCell ref="D384:D385"/>
    <mergeCell ref="E384:E385"/>
    <mergeCell ref="F384:F385"/>
    <mergeCell ref="G380:G381"/>
    <mergeCell ref="H380:H381"/>
    <mergeCell ref="I380:I381"/>
    <mergeCell ref="J380:J381"/>
    <mergeCell ref="A382:A383"/>
    <mergeCell ref="B382:B383"/>
    <mergeCell ref="C382:C383"/>
    <mergeCell ref="D382:D383"/>
    <mergeCell ref="E382:E383"/>
    <mergeCell ref="F382:F383"/>
    <mergeCell ref="G378:G379"/>
    <mergeCell ref="H378:H379"/>
    <mergeCell ref="I378:I379"/>
    <mergeCell ref="J378:J379"/>
    <mergeCell ref="A380:A381"/>
    <mergeCell ref="B380:B381"/>
    <mergeCell ref="C380:C381"/>
    <mergeCell ref="D380:D381"/>
    <mergeCell ref="E380:E381"/>
    <mergeCell ref="F380:F381"/>
    <mergeCell ref="G376:G377"/>
    <mergeCell ref="H376:H377"/>
    <mergeCell ref="I376:I377"/>
    <mergeCell ref="J376:J377"/>
    <mergeCell ref="A378:A379"/>
    <mergeCell ref="B378:B379"/>
    <mergeCell ref="C378:C379"/>
    <mergeCell ref="D378:D379"/>
    <mergeCell ref="E378:E379"/>
    <mergeCell ref="F378:F379"/>
    <mergeCell ref="G374:G375"/>
    <mergeCell ref="H374:H375"/>
    <mergeCell ref="I374:I375"/>
    <mergeCell ref="J374:J375"/>
    <mergeCell ref="A376:A377"/>
    <mergeCell ref="B376:B377"/>
    <mergeCell ref="C376:C377"/>
    <mergeCell ref="D376:D377"/>
    <mergeCell ref="E376:E377"/>
    <mergeCell ref="F376:F377"/>
    <mergeCell ref="G372:G373"/>
    <mergeCell ref="H372:H373"/>
    <mergeCell ref="I372:I373"/>
    <mergeCell ref="J372:J373"/>
    <mergeCell ref="A374:A375"/>
    <mergeCell ref="B374:B375"/>
    <mergeCell ref="C374:C375"/>
    <mergeCell ref="D374:D375"/>
    <mergeCell ref="E374:E375"/>
    <mergeCell ref="F374:F375"/>
    <mergeCell ref="G370:G371"/>
    <mergeCell ref="H370:H371"/>
    <mergeCell ref="I370:I371"/>
    <mergeCell ref="J370:J371"/>
    <mergeCell ref="A372:A373"/>
    <mergeCell ref="B372:B373"/>
    <mergeCell ref="C372:C373"/>
    <mergeCell ref="D372:D373"/>
    <mergeCell ref="E372:E373"/>
    <mergeCell ref="F372:F373"/>
    <mergeCell ref="G368:G369"/>
    <mergeCell ref="H368:H369"/>
    <mergeCell ref="I368:I369"/>
    <mergeCell ref="J368:J369"/>
    <mergeCell ref="A370:A371"/>
    <mergeCell ref="B370:B371"/>
    <mergeCell ref="C370:C371"/>
    <mergeCell ref="D370:D371"/>
    <mergeCell ref="E370:E371"/>
    <mergeCell ref="F370:F371"/>
    <mergeCell ref="I362:I363"/>
    <mergeCell ref="J362:J363"/>
    <mergeCell ref="A364:A365"/>
    <mergeCell ref="B364:B365"/>
    <mergeCell ref="C364:C365"/>
    <mergeCell ref="D364:D365"/>
    <mergeCell ref="E364:E365"/>
    <mergeCell ref="F364:F365"/>
    <mergeCell ref="G366:G367"/>
    <mergeCell ref="H366:H367"/>
    <mergeCell ref="I366:I367"/>
    <mergeCell ref="J366:J367"/>
    <mergeCell ref="A368:A369"/>
    <mergeCell ref="B368:B369"/>
    <mergeCell ref="C368:C369"/>
    <mergeCell ref="D368:D369"/>
    <mergeCell ref="E368:E369"/>
    <mergeCell ref="F368:F369"/>
    <mergeCell ref="G364:G365"/>
    <mergeCell ref="H364:H365"/>
    <mergeCell ref="I364:I365"/>
    <mergeCell ref="J364:J365"/>
    <mergeCell ref="A366:A367"/>
    <mergeCell ref="B366:B367"/>
    <mergeCell ref="C366:C367"/>
    <mergeCell ref="D366:D367"/>
    <mergeCell ref="E366:E367"/>
    <mergeCell ref="F366:F367"/>
    <mergeCell ref="A358:A359"/>
    <mergeCell ref="B358:B359"/>
    <mergeCell ref="C358:C359"/>
    <mergeCell ref="D358:D359"/>
    <mergeCell ref="E358:E359"/>
    <mergeCell ref="F358:F359"/>
    <mergeCell ref="G355:G356"/>
    <mergeCell ref="H355:H356"/>
    <mergeCell ref="I355:I356"/>
    <mergeCell ref="J355:J356"/>
    <mergeCell ref="G360:G361"/>
    <mergeCell ref="H360:H361"/>
    <mergeCell ref="I360:I361"/>
    <mergeCell ref="J360:J361"/>
    <mergeCell ref="A362:A363"/>
    <mergeCell ref="B362:B363"/>
    <mergeCell ref="C362:C363"/>
    <mergeCell ref="D362:D363"/>
    <mergeCell ref="E362:E363"/>
    <mergeCell ref="F362:F363"/>
    <mergeCell ref="G358:G359"/>
    <mergeCell ref="H358:H359"/>
    <mergeCell ref="I358:I359"/>
    <mergeCell ref="J358:J359"/>
    <mergeCell ref="A360:A361"/>
    <mergeCell ref="B360:B361"/>
    <mergeCell ref="C360:C361"/>
    <mergeCell ref="D360:D361"/>
    <mergeCell ref="E360:E361"/>
    <mergeCell ref="F360:F361"/>
    <mergeCell ref="G362:G363"/>
    <mergeCell ref="H362:H363"/>
    <mergeCell ref="A351:A352"/>
    <mergeCell ref="B351:B352"/>
    <mergeCell ref="C351:C352"/>
    <mergeCell ref="D351:D352"/>
    <mergeCell ref="E351:E352"/>
    <mergeCell ref="F351:F352"/>
    <mergeCell ref="A349:A350"/>
    <mergeCell ref="B349:B350"/>
    <mergeCell ref="C349:C350"/>
    <mergeCell ref="D349:D350"/>
    <mergeCell ref="E349:E350"/>
    <mergeCell ref="F349:F350"/>
    <mergeCell ref="G353:G354"/>
    <mergeCell ref="H353:H354"/>
    <mergeCell ref="I353:I354"/>
    <mergeCell ref="J353:J354"/>
    <mergeCell ref="A355:A356"/>
    <mergeCell ref="B355:B356"/>
    <mergeCell ref="C355:C356"/>
    <mergeCell ref="D355:D356"/>
    <mergeCell ref="E355:E356"/>
    <mergeCell ref="F355:F356"/>
    <mergeCell ref="G351:G352"/>
    <mergeCell ref="H351:H352"/>
    <mergeCell ref="I351:I352"/>
    <mergeCell ref="J351:J352"/>
    <mergeCell ref="A353:A354"/>
    <mergeCell ref="B353:B354"/>
    <mergeCell ref="C353:C354"/>
    <mergeCell ref="D353:D354"/>
    <mergeCell ref="E353:E354"/>
    <mergeCell ref="F353:F354"/>
    <mergeCell ref="A345:A346"/>
    <mergeCell ref="B345:B346"/>
    <mergeCell ref="C345:C346"/>
    <mergeCell ref="D345:D346"/>
    <mergeCell ref="E345:E346"/>
    <mergeCell ref="F345:F346"/>
    <mergeCell ref="G342:G343"/>
    <mergeCell ref="H342:H343"/>
    <mergeCell ref="I342:I343"/>
    <mergeCell ref="J342:J343"/>
    <mergeCell ref="G345:G346"/>
    <mergeCell ref="H345:H346"/>
    <mergeCell ref="I345:I346"/>
    <mergeCell ref="J345:J346"/>
    <mergeCell ref="G349:G350"/>
    <mergeCell ref="H349:H350"/>
    <mergeCell ref="I349:I350"/>
    <mergeCell ref="J349:J350"/>
    <mergeCell ref="G340:G341"/>
    <mergeCell ref="H340:H341"/>
    <mergeCell ref="I340:I341"/>
    <mergeCell ref="J340:J341"/>
    <mergeCell ref="A342:A343"/>
    <mergeCell ref="B342:B343"/>
    <mergeCell ref="C342:C343"/>
    <mergeCell ref="D342:D343"/>
    <mergeCell ref="E342:E343"/>
    <mergeCell ref="F342:F343"/>
    <mergeCell ref="G338:G339"/>
    <mergeCell ref="H338:H339"/>
    <mergeCell ref="I338:I339"/>
    <mergeCell ref="J338:J339"/>
    <mergeCell ref="A340:A341"/>
    <mergeCell ref="B340:B341"/>
    <mergeCell ref="C340:C341"/>
    <mergeCell ref="D340:D341"/>
    <mergeCell ref="E340:E341"/>
    <mergeCell ref="F340:F341"/>
    <mergeCell ref="G336:G337"/>
    <mergeCell ref="H336:H337"/>
    <mergeCell ref="I336:I337"/>
    <mergeCell ref="J336:J337"/>
    <mergeCell ref="A338:A339"/>
    <mergeCell ref="B338:B339"/>
    <mergeCell ref="C338:C339"/>
    <mergeCell ref="D338:D339"/>
    <mergeCell ref="E338:E339"/>
    <mergeCell ref="F338:F339"/>
    <mergeCell ref="G334:G335"/>
    <mergeCell ref="H334:H335"/>
    <mergeCell ref="I334:I335"/>
    <mergeCell ref="J334:J335"/>
    <mergeCell ref="A336:A337"/>
    <mergeCell ref="B336:B337"/>
    <mergeCell ref="C336:C337"/>
    <mergeCell ref="D336:D337"/>
    <mergeCell ref="E336:E337"/>
    <mergeCell ref="F336:F337"/>
    <mergeCell ref="G332:G333"/>
    <mergeCell ref="H332:H333"/>
    <mergeCell ref="I332:I333"/>
    <mergeCell ref="J332:J333"/>
    <mergeCell ref="A334:A335"/>
    <mergeCell ref="B334:B335"/>
    <mergeCell ref="C334:C335"/>
    <mergeCell ref="D334:D335"/>
    <mergeCell ref="E334:E335"/>
    <mergeCell ref="F334:F335"/>
    <mergeCell ref="G330:G331"/>
    <mergeCell ref="H330:H331"/>
    <mergeCell ref="I330:I331"/>
    <mergeCell ref="J330:J331"/>
    <mergeCell ref="A332:A333"/>
    <mergeCell ref="B332:B333"/>
    <mergeCell ref="C332:C333"/>
    <mergeCell ref="D332:D333"/>
    <mergeCell ref="E332:E333"/>
    <mergeCell ref="F332:F333"/>
    <mergeCell ref="G328:G329"/>
    <mergeCell ref="H328:H329"/>
    <mergeCell ref="I328:I329"/>
    <mergeCell ref="J328:J329"/>
    <mergeCell ref="A330:A331"/>
    <mergeCell ref="B330:B331"/>
    <mergeCell ref="C330:C331"/>
    <mergeCell ref="D330:D331"/>
    <mergeCell ref="E330:E331"/>
    <mergeCell ref="F330:F331"/>
    <mergeCell ref="G326:G327"/>
    <mergeCell ref="H326:H327"/>
    <mergeCell ref="I326:I327"/>
    <mergeCell ref="J326:J327"/>
    <mergeCell ref="A328:A329"/>
    <mergeCell ref="B328:B329"/>
    <mergeCell ref="C328:C329"/>
    <mergeCell ref="D328:D329"/>
    <mergeCell ref="E328:E329"/>
    <mergeCell ref="F328:F329"/>
    <mergeCell ref="G324:G325"/>
    <mergeCell ref="H324:H325"/>
    <mergeCell ref="I324:I325"/>
    <mergeCell ref="J324:J325"/>
    <mergeCell ref="A326:A327"/>
    <mergeCell ref="B326:B327"/>
    <mergeCell ref="C326:C327"/>
    <mergeCell ref="D326:D327"/>
    <mergeCell ref="E326:E327"/>
    <mergeCell ref="F326:F327"/>
    <mergeCell ref="G322:G323"/>
    <mergeCell ref="H322:H323"/>
    <mergeCell ref="I322:I323"/>
    <mergeCell ref="J322:J323"/>
    <mergeCell ref="A324:A325"/>
    <mergeCell ref="B324:B325"/>
    <mergeCell ref="C324:C325"/>
    <mergeCell ref="D324:D325"/>
    <mergeCell ref="E324:E325"/>
    <mergeCell ref="F324:F325"/>
    <mergeCell ref="G320:G321"/>
    <mergeCell ref="H320:H321"/>
    <mergeCell ref="I320:I321"/>
    <mergeCell ref="J320:J321"/>
    <mergeCell ref="A322:A323"/>
    <mergeCell ref="B322:B323"/>
    <mergeCell ref="C322:C323"/>
    <mergeCell ref="D322:D323"/>
    <mergeCell ref="E322:E323"/>
    <mergeCell ref="F322:F323"/>
    <mergeCell ref="G318:G319"/>
    <mergeCell ref="H318:H319"/>
    <mergeCell ref="I318:I319"/>
    <mergeCell ref="J318:J319"/>
    <mergeCell ref="A320:A321"/>
    <mergeCell ref="B320:B321"/>
    <mergeCell ref="C320:C321"/>
    <mergeCell ref="D320:D321"/>
    <mergeCell ref="E320:E321"/>
    <mergeCell ref="F320:F321"/>
    <mergeCell ref="A314:A315"/>
    <mergeCell ref="B314:B315"/>
    <mergeCell ref="C314:C315"/>
    <mergeCell ref="D314:D315"/>
    <mergeCell ref="E314:E315"/>
    <mergeCell ref="F314:F315"/>
    <mergeCell ref="G316:G317"/>
    <mergeCell ref="H316:H317"/>
    <mergeCell ref="I316:I317"/>
    <mergeCell ref="J316:J317"/>
    <mergeCell ref="A318:A319"/>
    <mergeCell ref="B318:B319"/>
    <mergeCell ref="C318:C319"/>
    <mergeCell ref="D318:D319"/>
    <mergeCell ref="E318:E319"/>
    <mergeCell ref="F318:F319"/>
    <mergeCell ref="G314:G315"/>
    <mergeCell ref="H314:H315"/>
    <mergeCell ref="I314:I315"/>
    <mergeCell ref="J314:J315"/>
    <mergeCell ref="A316:A317"/>
    <mergeCell ref="B316:B317"/>
    <mergeCell ref="C316:C317"/>
    <mergeCell ref="D316:D317"/>
    <mergeCell ref="E316:E317"/>
    <mergeCell ref="F316:F317"/>
    <mergeCell ref="I308:I309"/>
    <mergeCell ref="J308:J309"/>
    <mergeCell ref="A310:A311"/>
    <mergeCell ref="B310:B311"/>
    <mergeCell ref="C310:C311"/>
    <mergeCell ref="D310:D311"/>
    <mergeCell ref="E310:E311"/>
    <mergeCell ref="F310:F311"/>
    <mergeCell ref="G310:G311"/>
    <mergeCell ref="H310:H311"/>
    <mergeCell ref="I306:I307"/>
    <mergeCell ref="J306:J307"/>
    <mergeCell ref="A308:A309"/>
    <mergeCell ref="B308:B309"/>
    <mergeCell ref="C308:C309"/>
    <mergeCell ref="D308:D309"/>
    <mergeCell ref="E308:E309"/>
    <mergeCell ref="F308:F309"/>
    <mergeCell ref="G308:G309"/>
    <mergeCell ref="H308:H309"/>
    <mergeCell ref="A302:A303"/>
    <mergeCell ref="B302:B303"/>
    <mergeCell ref="C302:C303"/>
    <mergeCell ref="D302:D303"/>
    <mergeCell ref="E302:E303"/>
    <mergeCell ref="F302:F303"/>
    <mergeCell ref="G302:G303"/>
    <mergeCell ref="H302:H303"/>
    <mergeCell ref="I304:I305"/>
    <mergeCell ref="J304:J305"/>
    <mergeCell ref="A306:A307"/>
    <mergeCell ref="B306:B307"/>
    <mergeCell ref="C306:C307"/>
    <mergeCell ref="D306:D307"/>
    <mergeCell ref="E306:E307"/>
    <mergeCell ref="F306:F307"/>
    <mergeCell ref="G306:G307"/>
    <mergeCell ref="H306:H307"/>
    <mergeCell ref="I302:I303"/>
    <mergeCell ref="J302:J303"/>
    <mergeCell ref="A304:A305"/>
    <mergeCell ref="B304:B305"/>
    <mergeCell ref="C304:C305"/>
    <mergeCell ref="D304:D305"/>
    <mergeCell ref="E304:E305"/>
    <mergeCell ref="F304:F305"/>
    <mergeCell ref="G304:G305"/>
    <mergeCell ref="H304:H305"/>
    <mergeCell ref="I293:I294"/>
    <mergeCell ref="J293:J294"/>
    <mergeCell ref="I291:I292"/>
    <mergeCell ref="J291:J292"/>
    <mergeCell ref="A293:A294"/>
    <mergeCell ref="B293:B294"/>
    <mergeCell ref="C293:C294"/>
    <mergeCell ref="D293:D294"/>
    <mergeCell ref="E293:E294"/>
    <mergeCell ref="F293:F294"/>
    <mergeCell ref="G293:G294"/>
    <mergeCell ref="H293:H294"/>
    <mergeCell ref="I296:I297"/>
    <mergeCell ref="J296:J297"/>
    <mergeCell ref="A296:A297"/>
    <mergeCell ref="B296:B297"/>
    <mergeCell ref="C296:C297"/>
    <mergeCell ref="D296:D297"/>
    <mergeCell ref="E296:E297"/>
    <mergeCell ref="F296:F297"/>
    <mergeCell ref="G296:G297"/>
    <mergeCell ref="H296:H297"/>
    <mergeCell ref="I289:I290"/>
    <mergeCell ref="J289:J290"/>
    <mergeCell ref="A291:A292"/>
    <mergeCell ref="B291:B292"/>
    <mergeCell ref="C291:C292"/>
    <mergeCell ref="D291:D292"/>
    <mergeCell ref="E291:E292"/>
    <mergeCell ref="F291:F292"/>
    <mergeCell ref="G291:G292"/>
    <mergeCell ref="H291:H292"/>
    <mergeCell ref="I287:I288"/>
    <mergeCell ref="J287:J288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I282:I283"/>
    <mergeCell ref="J282:J283"/>
    <mergeCell ref="I280:I281"/>
    <mergeCell ref="J280:J281"/>
    <mergeCell ref="A282:A283"/>
    <mergeCell ref="B282:B283"/>
    <mergeCell ref="C282:C283"/>
    <mergeCell ref="D282:D283"/>
    <mergeCell ref="E282:E283"/>
    <mergeCell ref="F282:F283"/>
    <mergeCell ref="G282:G283"/>
    <mergeCell ref="H282:H283"/>
    <mergeCell ref="I285:I286"/>
    <mergeCell ref="J285:J286"/>
    <mergeCell ref="A287:A288"/>
    <mergeCell ref="B287:B288"/>
    <mergeCell ref="C287:C288"/>
    <mergeCell ref="D287:D288"/>
    <mergeCell ref="E287:E288"/>
    <mergeCell ref="F287:F288"/>
    <mergeCell ref="G287:G288"/>
    <mergeCell ref="H287:H288"/>
    <mergeCell ref="A285:A286"/>
    <mergeCell ref="B285:B286"/>
    <mergeCell ref="C285:C286"/>
    <mergeCell ref="D285:D286"/>
    <mergeCell ref="E285:E286"/>
    <mergeCell ref="F285:F286"/>
    <mergeCell ref="G285:G286"/>
    <mergeCell ref="H285:H286"/>
    <mergeCell ref="I278:I279"/>
    <mergeCell ref="J278:J279"/>
    <mergeCell ref="A280:A281"/>
    <mergeCell ref="B280:B281"/>
    <mergeCell ref="C280:C281"/>
    <mergeCell ref="D280:D281"/>
    <mergeCell ref="E280:E281"/>
    <mergeCell ref="F280:F281"/>
    <mergeCell ref="G280:G281"/>
    <mergeCell ref="H280:H281"/>
    <mergeCell ref="I276:I277"/>
    <mergeCell ref="J276:J277"/>
    <mergeCell ref="A278:A279"/>
    <mergeCell ref="B278:B279"/>
    <mergeCell ref="C278:C279"/>
    <mergeCell ref="D278:D279"/>
    <mergeCell ref="E278:E279"/>
    <mergeCell ref="F278:F279"/>
    <mergeCell ref="G278:G279"/>
    <mergeCell ref="H278:H279"/>
    <mergeCell ref="I274:I275"/>
    <mergeCell ref="J274:J275"/>
    <mergeCell ref="A276:A277"/>
    <mergeCell ref="B276:B277"/>
    <mergeCell ref="C276:C277"/>
    <mergeCell ref="D276:D277"/>
    <mergeCell ref="E276:E277"/>
    <mergeCell ref="F276:F277"/>
    <mergeCell ref="G276:G277"/>
    <mergeCell ref="H276:H277"/>
    <mergeCell ref="I272:I273"/>
    <mergeCell ref="J272:J273"/>
    <mergeCell ref="A274:A275"/>
    <mergeCell ref="B274:B275"/>
    <mergeCell ref="C274:C275"/>
    <mergeCell ref="D274:D275"/>
    <mergeCell ref="E274:E275"/>
    <mergeCell ref="F274:F275"/>
    <mergeCell ref="G274:G275"/>
    <mergeCell ref="H274:H275"/>
    <mergeCell ref="I270:I271"/>
    <mergeCell ref="J270:J271"/>
    <mergeCell ref="A272:A273"/>
    <mergeCell ref="B272:B273"/>
    <mergeCell ref="C272:C273"/>
    <mergeCell ref="D272:D273"/>
    <mergeCell ref="E272:E273"/>
    <mergeCell ref="F272:F273"/>
    <mergeCell ref="G272:G273"/>
    <mergeCell ref="H272:H273"/>
    <mergeCell ref="I268:I269"/>
    <mergeCell ref="J268:J269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I266:I267"/>
    <mergeCell ref="J266:J267"/>
    <mergeCell ref="A268:A269"/>
    <mergeCell ref="B268:B269"/>
    <mergeCell ref="C268:C269"/>
    <mergeCell ref="D268:D269"/>
    <mergeCell ref="E268:E269"/>
    <mergeCell ref="F268:F269"/>
    <mergeCell ref="G268:G269"/>
    <mergeCell ref="H268:H269"/>
    <mergeCell ref="I264:I265"/>
    <mergeCell ref="J264:J265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I262:I263"/>
    <mergeCell ref="J262:J263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I260:I261"/>
    <mergeCell ref="J260:J261"/>
    <mergeCell ref="A262:A263"/>
    <mergeCell ref="B262:B263"/>
    <mergeCell ref="C262:C263"/>
    <mergeCell ref="D262:D263"/>
    <mergeCell ref="E262:E263"/>
    <mergeCell ref="F262:F263"/>
    <mergeCell ref="G262:G263"/>
    <mergeCell ref="H262:H263"/>
    <mergeCell ref="I258:I259"/>
    <mergeCell ref="J258:J259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I256:I257"/>
    <mergeCell ref="J256:J257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G252:G253"/>
    <mergeCell ref="H252:H253"/>
    <mergeCell ref="A256:A257"/>
    <mergeCell ref="B256:B257"/>
    <mergeCell ref="C256:C257"/>
    <mergeCell ref="D256:D257"/>
    <mergeCell ref="E256:E257"/>
    <mergeCell ref="F256:F257"/>
    <mergeCell ref="G256:G257"/>
    <mergeCell ref="H256:H257"/>
    <mergeCell ref="G250:G251"/>
    <mergeCell ref="H250:H251"/>
    <mergeCell ref="I250:I251"/>
    <mergeCell ref="J250:J251"/>
    <mergeCell ref="A252:A253"/>
    <mergeCell ref="B252:B253"/>
    <mergeCell ref="C252:C253"/>
    <mergeCell ref="D252:D253"/>
    <mergeCell ref="E252:E253"/>
    <mergeCell ref="F252:F253"/>
    <mergeCell ref="G248:G249"/>
    <mergeCell ref="H248:H249"/>
    <mergeCell ref="I248:I249"/>
    <mergeCell ref="J248:J249"/>
    <mergeCell ref="A250:A251"/>
    <mergeCell ref="B250:B251"/>
    <mergeCell ref="C250:C251"/>
    <mergeCell ref="D250:D251"/>
    <mergeCell ref="E250:E251"/>
    <mergeCell ref="F250:F251"/>
    <mergeCell ref="G246:G247"/>
    <mergeCell ref="H246:H247"/>
    <mergeCell ref="I246:I247"/>
    <mergeCell ref="J246:J247"/>
    <mergeCell ref="A248:A249"/>
    <mergeCell ref="B248:B249"/>
    <mergeCell ref="C248:C249"/>
    <mergeCell ref="D248:D249"/>
    <mergeCell ref="E248:E249"/>
    <mergeCell ref="F248:F249"/>
    <mergeCell ref="G244:G245"/>
    <mergeCell ref="H244:H245"/>
    <mergeCell ref="I244:I245"/>
    <mergeCell ref="J244:J245"/>
    <mergeCell ref="A246:A247"/>
    <mergeCell ref="B246:B247"/>
    <mergeCell ref="C246:C247"/>
    <mergeCell ref="D246:D247"/>
    <mergeCell ref="E246:E247"/>
    <mergeCell ref="F246:F247"/>
    <mergeCell ref="G242:G243"/>
    <mergeCell ref="H242:H243"/>
    <mergeCell ref="I242:I243"/>
    <mergeCell ref="J242:J243"/>
    <mergeCell ref="A244:A245"/>
    <mergeCell ref="B244:B245"/>
    <mergeCell ref="C244:C245"/>
    <mergeCell ref="D244:D245"/>
    <mergeCell ref="E244:E245"/>
    <mergeCell ref="F244:F245"/>
    <mergeCell ref="G240:G241"/>
    <mergeCell ref="H240:H241"/>
    <mergeCell ref="I240:I241"/>
    <mergeCell ref="J240:J241"/>
    <mergeCell ref="A242:A243"/>
    <mergeCell ref="B242:B243"/>
    <mergeCell ref="C242:C243"/>
    <mergeCell ref="D242:D243"/>
    <mergeCell ref="E242:E243"/>
    <mergeCell ref="F242:F243"/>
    <mergeCell ref="G238:G239"/>
    <mergeCell ref="H238:H239"/>
    <mergeCell ref="I238:I239"/>
    <mergeCell ref="J238:J239"/>
    <mergeCell ref="A240:A241"/>
    <mergeCell ref="B240:B241"/>
    <mergeCell ref="C240:C241"/>
    <mergeCell ref="D240:D241"/>
    <mergeCell ref="E240:E241"/>
    <mergeCell ref="F240:F241"/>
    <mergeCell ref="G236:G237"/>
    <mergeCell ref="H236:H237"/>
    <mergeCell ref="I236:I237"/>
    <mergeCell ref="J236:J237"/>
    <mergeCell ref="A238:A239"/>
    <mergeCell ref="B238:B239"/>
    <mergeCell ref="C238:C239"/>
    <mergeCell ref="D238:D239"/>
    <mergeCell ref="E238:E239"/>
    <mergeCell ref="F238:F239"/>
    <mergeCell ref="G234:G235"/>
    <mergeCell ref="H234:H235"/>
    <mergeCell ref="I234:I235"/>
    <mergeCell ref="J234:J235"/>
    <mergeCell ref="A236:A237"/>
    <mergeCell ref="B236:B237"/>
    <mergeCell ref="C236:C237"/>
    <mergeCell ref="D236:D237"/>
    <mergeCell ref="E236:E237"/>
    <mergeCell ref="F236:F237"/>
    <mergeCell ref="A234:A235"/>
    <mergeCell ref="B234:B235"/>
    <mergeCell ref="C234:C235"/>
    <mergeCell ref="D234:D235"/>
    <mergeCell ref="E234:E235"/>
    <mergeCell ref="F234:F235"/>
    <mergeCell ref="G231:G232"/>
    <mergeCell ref="H231:H232"/>
    <mergeCell ref="I231:I232"/>
    <mergeCell ref="J231:J232"/>
    <mergeCell ref="G229:G230"/>
    <mergeCell ref="H229:H230"/>
    <mergeCell ref="I229:I230"/>
    <mergeCell ref="J229:J230"/>
    <mergeCell ref="A231:A232"/>
    <mergeCell ref="B231:B232"/>
    <mergeCell ref="C231:C232"/>
    <mergeCell ref="D231:D232"/>
    <mergeCell ref="E231:E232"/>
    <mergeCell ref="F231:F232"/>
    <mergeCell ref="G227:G228"/>
    <mergeCell ref="H227:H228"/>
    <mergeCell ref="I227:I228"/>
    <mergeCell ref="J227:J228"/>
    <mergeCell ref="A229:A230"/>
    <mergeCell ref="B229:B230"/>
    <mergeCell ref="C229:C230"/>
    <mergeCell ref="D229:D230"/>
    <mergeCell ref="E229:E230"/>
    <mergeCell ref="F229:F230"/>
    <mergeCell ref="G225:G226"/>
    <mergeCell ref="H225:H226"/>
    <mergeCell ref="I225:I226"/>
    <mergeCell ref="J225:J226"/>
    <mergeCell ref="A227:A228"/>
    <mergeCell ref="B227:B228"/>
    <mergeCell ref="C227:C228"/>
    <mergeCell ref="D227:D228"/>
    <mergeCell ref="E227:E228"/>
    <mergeCell ref="F227:F228"/>
    <mergeCell ref="G223:G224"/>
    <mergeCell ref="H223:H224"/>
    <mergeCell ref="I223:I224"/>
    <mergeCell ref="J223:J224"/>
    <mergeCell ref="A225:A226"/>
    <mergeCell ref="B225:B226"/>
    <mergeCell ref="C225:C226"/>
    <mergeCell ref="D225:D226"/>
    <mergeCell ref="E225:E226"/>
    <mergeCell ref="F225:F226"/>
    <mergeCell ref="G221:G222"/>
    <mergeCell ref="H221:H222"/>
    <mergeCell ref="I221:I222"/>
    <mergeCell ref="J221:J222"/>
    <mergeCell ref="A223:A224"/>
    <mergeCell ref="B223:B224"/>
    <mergeCell ref="C223:C224"/>
    <mergeCell ref="D223:D224"/>
    <mergeCell ref="E223:E224"/>
    <mergeCell ref="F223:F224"/>
    <mergeCell ref="G219:G220"/>
    <mergeCell ref="H219:H220"/>
    <mergeCell ref="I219:I220"/>
    <mergeCell ref="J219:J220"/>
    <mergeCell ref="A221:A222"/>
    <mergeCell ref="B221:B222"/>
    <mergeCell ref="C221:C222"/>
    <mergeCell ref="D221:D222"/>
    <mergeCell ref="E221:E222"/>
    <mergeCell ref="F221:F222"/>
    <mergeCell ref="A219:A220"/>
    <mergeCell ref="B219:B220"/>
    <mergeCell ref="C219:C220"/>
    <mergeCell ref="D219:D220"/>
    <mergeCell ref="E219:E220"/>
    <mergeCell ref="F219:F220"/>
    <mergeCell ref="G216:G217"/>
    <mergeCell ref="H216:H217"/>
    <mergeCell ref="I216:I217"/>
    <mergeCell ref="J216:J217"/>
    <mergeCell ref="G214:G215"/>
    <mergeCell ref="H214:H215"/>
    <mergeCell ref="I214:I215"/>
    <mergeCell ref="J214:J215"/>
    <mergeCell ref="A216:A217"/>
    <mergeCell ref="B216:B217"/>
    <mergeCell ref="C216:C217"/>
    <mergeCell ref="D216:D217"/>
    <mergeCell ref="E216:E217"/>
    <mergeCell ref="F216:F217"/>
    <mergeCell ref="G212:G213"/>
    <mergeCell ref="H212:H213"/>
    <mergeCell ref="I212:I213"/>
    <mergeCell ref="J212:J213"/>
    <mergeCell ref="A214:A215"/>
    <mergeCell ref="B214:B215"/>
    <mergeCell ref="C214:C215"/>
    <mergeCell ref="D214:D215"/>
    <mergeCell ref="E214:E215"/>
    <mergeCell ref="F214:F215"/>
    <mergeCell ref="G210:G211"/>
    <mergeCell ref="H210:H211"/>
    <mergeCell ref="I210:I211"/>
    <mergeCell ref="J210:J211"/>
    <mergeCell ref="A212:A213"/>
    <mergeCell ref="B212:B213"/>
    <mergeCell ref="C212:C213"/>
    <mergeCell ref="D212:D213"/>
    <mergeCell ref="E212:E213"/>
    <mergeCell ref="F212:F213"/>
    <mergeCell ref="G208:G209"/>
    <mergeCell ref="H208:H209"/>
    <mergeCell ref="I208:I209"/>
    <mergeCell ref="J208:J209"/>
    <mergeCell ref="A210:A211"/>
    <mergeCell ref="B210:B211"/>
    <mergeCell ref="C210:C211"/>
    <mergeCell ref="D210:D211"/>
    <mergeCell ref="E210:E211"/>
    <mergeCell ref="F210:F211"/>
    <mergeCell ref="G206:G207"/>
    <mergeCell ref="H206:H207"/>
    <mergeCell ref="I206:I207"/>
    <mergeCell ref="J206:J207"/>
    <mergeCell ref="A208:A209"/>
    <mergeCell ref="B208:B209"/>
    <mergeCell ref="C208:C209"/>
    <mergeCell ref="D208:D209"/>
    <mergeCell ref="E208:E209"/>
    <mergeCell ref="F208:F209"/>
    <mergeCell ref="G204:G205"/>
    <mergeCell ref="H204:H205"/>
    <mergeCell ref="I204:I205"/>
    <mergeCell ref="J204:J205"/>
    <mergeCell ref="A206:A207"/>
    <mergeCell ref="B206:B207"/>
    <mergeCell ref="C206:C207"/>
    <mergeCell ref="D206:D207"/>
    <mergeCell ref="E206:E207"/>
    <mergeCell ref="F206:F207"/>
    <mergeCell ref="G202:G203"/>
    <mergeCell ref="H202:H203"/>
    <mergeCell ref="I202:I203"/>
    <mergeCell ref="J202:J203"/>
    <mergeCell ref="A204:A205"/>
    <mergeCell ref="B204:B205"/>
    <mergeCell ref="C204:C205"/>
    <mergeCell ref="D204:D205"/>
    <mergeCell ref="E204:E205"/>
    <mergeCell ref="F204:F205"/>
    <mergeCell ref="G200:G201"/>
    <mergeCell ref="H200:H201"/>
    <mergeCell ref="I200:I201"/>
    <mergeCell ref="J200:J201"/>
    <mergeCell ref="A202:A203"/>
    <mergeCell ref="B202:B203"/>
    <mergeCell ref="C202:C203"/>
    <mergeCell ref="D202:D203"/>
    <mergeCell ref="E202:E203"/>
    <mergeCell ref="F202:F203"/>
    <mergeCell ref="A200:A201"/>
    <mergeCell ref="B200:B201"/>
    <mergeCell ref="C200:C201"/>
    <mergeCell ref="D200:D201"/>
    <mergeCell ref="E200:E201"/>
    <mergeCell ref="F200:F201"/>
    <mergeCell ref="G196:G197"/>
    <mergeCell ref="H196:H197"/>
    <mergeCell ref="I196:I197"/>
    <mergeCell ref="J196:J197"/>
    <mergeCell ref="G194:G195"/>
    <mergeCell ref="H194:H195"/>
    <mergeCell ref="I194:I195"/>
    <mergeCell ref="J194:J195"/>
    <mergeCell ref="A196:A197"/>
    <mergeCell ref="B196:B197"/>
    <mergeCell ref="C196:C197"/>
    <mergeCell ref="D196:D197"/>
    <mergeCell ref="E196:E197"/>
    <mergeCell ref="F196:F197"/>
    <mergeCell ref="A194:A195"/>
    <mergeCell ref="B194:B195"/>
    <mergeCell ref="C194:C195"/>
    <mergeCell ref="D194:D195"/>
    <mergeCell ref="E194:E195"/>
    <mergeCell ref="F194:F195"/>
    <mergeCell ref="G191:G192"/>
    <mergeCell ref="H191:H192"/>
    <mergeCell ref="I191:I192"/>
    <mergeCell ref="J191:J192"/>
    <mergeCell ref="G189:G190"/>
    <mergeCell ref="H189:H190"/>
    <mergeCell ref="I189:I190"/>
    <mergeCell ref="J189:J190"/>
    <mergeCell ref="A191:A192"/>
    <mergeCell ref="B191:B192"/>
    <mergeCell ref="C191:C192"/>
    <mergeCell ref="D191:D192"/>
    <mergeCell ref="E191:E192"/>
    <mergeCell ref="F191:F192"/>
    <mergeCell ref="G187:G188"/>
    <mergeCell ref="H187:H188"/>
    <mergeCell ref="I187:I188"/>
    <mergeCell ref="J187:J188"/>
    <mergeCell ref="A189:A190"/>
    <mergeCell ref="B189:B190"/>
    <mergeCell ref="C189:C190"/>
    <mergeCell ref="D189:D190"/>
    <mergeCell ref="E189:E190"/>
    <mergeCell ref="F189:F190"/>
    <mergeCell ref="G185:G186"/>
    <mergeCell ref="H185:H186"/>
    <mergeCell ref="I185:I186"/>
    <mergeCell ref="J185:J186"/>
    <mergeCell ref="A187:A188"/>
    <mergeCell ref="B187:B188"/>
    <mergeCell ref="C187:C188"/>
    <mergeCell ref="D187:D188"/>
    <mergeCell ref="E187:E188"/>
    <mergeCell ref="F187:F188"/>
    <mergeCell ref="G183:G184"/>
    <mergeCell ref="H183:H184"/>
    <mergeCell ref="I183:I184"/>
    <mergeCell ref="J183:J184"/>
    <mergeCell ref="A185:A186"/>
    <mergeCell ref="B185:B186"/>
    <mergeCell ref="C185:C186"/>
    <mergeCell ref="D185:D186"/>
    <mergeCell ref="E185:E186"/>
    <mergeCell ref="F185:F186"/>
    <mergeCell ref="G181:G182"/>
    <mergeCell ref="H181:H182"/>
    <mergeCell ref="I181:I182"/>
    <mergeCell ref="J181:J182"/>
    <mergeCell ref="A183:A184"/>
    <mergeCell ref="B183:B184"/>
    <mergeCell ref="C183:C184"/>
    <mergeCell ref="D183:D184"/>
    <mergeCell ref="E183:E184"/>
    <mergeCell ref="F183:F184"/>
    <mergeCell ref="G179:G180"/>
    <mergeCell ref="H179:H180"/>
    <mergeCell ref="I179:I180"/>
    <mergeCell ref="J179:J180"/>
    <mergeCell ref="A181:A182"/>
    <mergeCell ref="B181:B182"/>
    <mergeCell ref="C181:C182"/>
    <mergeCell ref="D181:D182"/>
    <mergeCell ref="E181:E182"/>
    <mergeCell ref="F181:F182"/>
    <mergeCell ref="G177:G178"/>
    <mergeCell ref="H177:H178"/>
    <mergeCell ref="I177:I178"/>
    <mergeCell ref="J177:J178"/>
    <mergeCell ref="A179:A180"/>
    <mergeCell ref="B179:B180"/>
    <mergeCell ref="C179:C180"/>
    <mergeCell ref="D179:D180"/>
    <mergeCell ref="E179:E180"/>
    <mergeCell ref="F179:F180"/>
    <mergeCell ref="A177:A178"/>
    <mergeCell ref="B177:B178"/>
    <mergeCell ref="C177:C178"/>
    <mergeCell ref="D177:D178"/>
    <mergeCell ref="E177:E178"/>
    <mergeCell ref="F177:F178"/>
    <mergeCell ref="G174:G175"/>
    <mergeCell ref="H174:H175"/>
    <mergeCell ref="I174:I175"/>
    <mergeCell ref="J174:J175"/>
    <mergeCell ref="A174:A175"/>
    <mergeCell ref="B174:B175"/>
    <mergeCell ref="C174:C175"/>
    <mergeCell ref="D174:D175"/>
    <mergeCell ref="E174:E175"/>
    <mergeCell ref="F174:F175"/>
    <mergeCell ref="G171:G172"/>
    <mergeCell ref="H171:H172"/>
    <mergeCell ref="I171:I172"/>
    <mergeCell ref="J171:J172"/>
    <mergeCell ref="G169:G170"/>
    <mergeCell ref="H169:H170"/>
    <mergeCell ref="I169:I170"/>
    <mergeCell ref="J169:J170"/>
    <mergeCell ref="A171:A172"/>
    <mergeCell ref="B171:B172"/>
    <mergeCell ref="C171:C172"/>
    <mergeCell ref="D171:D172"/>
    <mergeCell ref="E171:E172"/>
    <mergeCell ref="F171:F172"/>
    <mergeCell ref="A169:A170"/>
    <mergeCell ref="B169:B170"/>
    <mergeCell ref="C169:C170"/>
    <mergeCell ref="D169:D170"/>
    <mergeCell ref="E169:E170"/>
    <mergeCell ref="F169:F170"/>
    <mergeCell ref="G165:G166"/>
    <mergeCell ref="H165:H166"/>
    <mergeCell ref="I165:I166"/>
    <mergeCell ref="J165:J166"/>
    <mergeCell ref="G163:G164"/>
    <mergeCell ref="H163:H164"/>
    <mergeCell ref="I163:I164"/>
    <mergeCell ref="J163:J164"/>
    <mergeCell ref="A165:A166"/>
    <mergeCell ref="B165:B166"/>
    <mergeCell ref="C165:C166"/>
    <mergeCell ref="D165:D166"/>
    <mergeCell ref="E165:E166"/>
    <mergeCell ref="F165:F166"/>
    <mergeCell ref="A163:A164"/>
    <mergeCell ref="B163:B164"/>
    <mergeCell ref="C163:C164"/>
    <mergeCell ref="D163:D164"/>
    <mergeCell ref="E163:E164"/>
    <mergeCell ref="F163:F164"/>
    <mergeCell ref="G160:G161"/>
    <mergeCell ref="H160:H161"/>
    <mergeCell ref="I160:I161"/>
    <mergeCell ref="J160:J161"/>
    <mergeCell ref="G158:G159"/>
    <mergeCell ref="H158:H159"/>
    <mergeCell ref="I158:I159"/>
    <mergeCell ref="J158:J159"/>
    <mergeCell ref="A160:A161"/>
    <mergeCell ref="B160:B161"/>
    <mergeCell ref="C160:C161"/>
    <mergeCell ref="D160:D161"/>
    <mergeCell ref="E160:E161"/>
    <mergeCell ref="F160:F161"/>
    <mergeCell ref="G156:G157"/>
    <mergeCell ref="H156:H157"/>
    <mergeCell ref="I156:I157"/>
    <mergeCell ref="J156:J157"/>
    <mergeCell ref="A158:A159"/>
    <mergeCell ref="B158:B159"/>
    <mergeCell ref="C158:C159"/>
    <mergeCell ref="D158:D159"/>
    <mergeCell ref="E158:E159"/>
    <mergeCell ref="F158:F159"/>
    <mergeCell ref="G154:G155"/>
    <mergeCell ref="H154:H155"/>
    <mergeCell ref="I154:I155"/>
    <mergeCell ref="J154:J155"/>
    <mergeCell ref="A156:A157"/>
    <mergeCell ref="B156:B157"/>
    <mergeCell ref="C156:C157"/>
    <mergeCell ref="D156:D157"/>
    <mergeCell ref="E156:E157"/>
    <mergeCell ref="F156:F157"/>
    <mergeCell ref="G152:G153"/>
    <mergeCell ref="H152:H153"/>
    <mergeCell ref="I152:I153"/>
    <mergeCell ref="J152:J153"/>
    <mergeCell ref="A154:A155"/>
    <mergeCell ref="B154:B155"/>
    <mergeCell ref="C154:C155"/>
    <mergeCell ref="D154:D155"/>
    <mergeCell ref="E154:E155"/>
    <mergeCell ref="F154:F155"/>
    <mergeCell ref="G150:G151"/>
    <mergeCell ref="H150:H151"/>
    <mergeCell ref="I150:I151"/>
    <mergeCell ref="J150:J151"/>
    <mergeCell ref="A152:A153"/>
    <mergeCell ref="B152:B153"/>
    <mergeCell ref="C152:C153"/>
    <mergeCell ref="D152:D153"/>
    <mergeCell ref="E152:E153"/>
    <mergeCell ref="F152:F153"/>
    <mergeCell ref="G148:G149"/>
    <mergeCell ref="H148:H149"/>
    <mergeCell ref="I148:I149"/>
    <mergeCell ref="J148:J149"/>
    <mergeCell ref="A150:A151"/>
    <mergeCell ref="B150:B151"/>
    <mergeCell ref="C150:C151"/>
    <mergeCell ref="D150:D151"/>
    <mergeCell ref="E150:E151"/>
    <mergeCell ref="F150:F151"/>
    <mergeCell ref="I146:I147"/>
    <mergeCell ref="J146:J147"/>
    <mergeCell ref="A148:A149"/>
    <mergeCell ref="B148:B149"/>
    <mergeCell ref="C148:C149"/>
    <mergeCell ref="D148:D149"/>
    <mergeCell ref="E148:E149"/>
    <mergeCell ref="F148:F149"/>
    <mergeCell ref="A146:A147"/>
    <mergeCell ref="B146:B147"/>
    <mergeCell ref="C146:C147"/>
    <mergeCell ref="D146:D147"/>
    <mergeCell ref="E146:E147"/>
    <mergeCell ref="F146:F147"/>
    <mergeCell ref="G142:G143"/>
    <mergeCell ref="H142:H143"/>
    <mergeCell ref="I142:I143"/>
    <mergeCell ref="J142:J143"/>
    <mergeCell ref="A144:A145"/>
    <mergeCell ref="B144:B145"/>
    <mergeCell ref="C144:C145"/>
    <mergeCell ref="D144:D145"/>
    <mergeCell ref="E144:E145"/>
    <mergeCell ref="F144:F145"/>
    <mergeCell ref="G146:G147"/>
    <mergeCell ref="H146:H147"/>
    <mergeCell ref="A142:A143"/>
    <mergeCell ref="B142:B143"/>
    <mergeCell ref="C142:C143"/>
    <mergeCell ref="D142:D143"/>
    <mergeCell ref="E142:E143"/>
    <mergeCell ref="F142:F143"/>
    <mergeCell ref="G138:G139"/>
    <mergeCell ref="H138:H139"/>
    <mergeCell ref="I138:I139"/>
    <mergeCell ref="J138:J139"/>
    <mergeCell ref="A140:A141"/>
    <mergeCell ref="B140:B141"/>
    <mergeCell ref="C140:C141"/>
    <mergeCell ref="D140:D141"/>
    <mergeCell ref="E140:E141"/>
    <mergeCell ref="F140:F141"/>
    <mergeCell ref="G144:G145"/>
    <mergeCell ref="H144:H145"/>
    <mergeCell ref="I144:I145"/>
    <mergeCell ref="J144:J145"/>
    <mergeCell ref="A138:A139"/>
    <mergeCell ref="B138:B139"/>
    <mergeCell ref="C138:C139"/>
    <mergeCell ref="D138:D139"/>
    <mergeCell ref="E138:E139"/>
    <mergeCell ref="F138:F139"/>
    <mergeCell ref="G140:G141"/>
    <mergeCell ref="H140:H141"/>
    <mergeCell ref="I140:I141"/>
    <mergeCell ref="J140:J141"/>
    <mergeCell ref="G134:G135"/>
    <mergeCell ref="H134:H135"/>
    <mergeCell ref="I134:I135"/>
    <mergeCell ref="J134:J135"/>
    <mergeCell ref="A136:A137"/>
    <mergeCell ref="B136:B137"/>
    <mergeCell ref="C136:C137"/>
    <mergeCell ref="D136:D137"/>
    <mergeCell ref="E136:E137"/>
    <mergeCell ref="F136:F137"/>
    <mergeCell ref="A134:A135"/>
    <mergeCell ref="B134:B135"/>
    <mergeCell ref="C134:C135"/>
    <mergeCell ref="D134:D135"/>
    <mergeCell ref="E134:E135"/>
    <mergeCell ref="F134:F135"/>
    <mergeCell ref="G130:G131"/>
    <mergeCell ref="H130:H131"/>
    <mergeCell ref="I130:I131"/>
    <mergeCell ref="J130:J131"/>
    <mergeCell ref="A132:A133"/>
    <mergeCell ref="B132:B133"/>
    <mergeCell ref="C132:C133"/>
    <mergeCell ref="D132:D133"/>
    <mergeCell ref="E132:E133"/>
    <mergeCell ref="F132:F133"/>
    <mergeCell ref="G136:G137"/>
    <mergeCell ref="H136:H137"/>
    <mergeCell ref="I136:I137"/>
    <mergeCell ref="J136:J137"/>
    <mergeCell ref="A130:A131"/>
    <mergeCell ref="B130:B131"/>
    <mergeCell ref="C130:C131"/>
    <mergeCell ref="D130:D131"/>
    <mergeCell ref="E130:E131"/>
    <mergeCell ref="F130:F131"/>
    <mergeCell ref="G126:G127"/>
    <mergeCell ref="H126:H127"/>
    <mergeCell ref="I126:I127"/>
    <mergeCell ref="J126:J127"/>
    <mergeCell ref="A128:A129"/>
    <mergeCell ref="B128:B129"/>
    <mergeCell ref="C128:C129"/>
    <mergeCell ref="D128:D129"/>
    <mergeCell ref="E128:E129"/>
    <mergeCell ref="F128:F129"/>
    <mergeCell ref="G132:G133"/>
    <mergeCell ref="H132:H133"/>
    <mergeCell ref="I132:I133"/>
    <mergeCell ref="J132:J133"/>
    <mergeCell ref="A126:A127"/>
    <mergeCell ref="B126:B127"/>
    <mergeCell ref="C126:C127"/>
    <mergeCell ref="D126:D127"/>
    <mergeCell ref="E126:E127"/>
    <mergeCell ref="F126:F127"/>
    <mergeCell ref="G122:G123"/>
    <mergeCell ref="H122:H123"/>
    <mergeCell ref="I122:I123"/>
    <mergeCell ref="J122:J123"/>
    <mergeCell ref="A124:A125"/>
    <mergeCell ref="B124:B125"/>
    <mergeCell ref="C124:C125"/>
    <mergeCell ref="D124:D125"/>
    <mergeCell ref="E124:E125"/>
    <mergeCell ref="F124:F125"/>
    <mergeCell ref="G128:G129"/>
    <mergeCell ref="H128:H129"/>
    <mergeCell ref="I128:I129"/>
    <mergeCell ref="J128:J129"/>
    <mergeCell ref="A122:A123"/>
    <mergeCell ref="B122:B123"/>
    <mergeCell ref="C122:C123"/>
    <mergeCell ref="D122:D123"/>
    <mergeCell ref="E122:E123"/>
    <mergeCell ref="F122:F123"/>
    <mergeCell ref="G118:G119"/>
    <mergeCell ref="H118:H119"/>
    <mergeCell ref="I118:I119"/>
    <mergeCell ref="J118:J119"/>
    <mergeCell ref="A120:A121"/>
    <mergeCell ref="B120:B121"/>
    <mergeCell ref="C120:C121"/>
    <mergeCell ref="D120:D121"/>
    <mergeCell ref="E120:E121"/>
    <mergeCell ref="F120:F121"/>
    <mergeCell ref="G124:G125"/>
    <mergeCell ref="H124:H125"/>
    <mergeCell ref="I124:I125"/>
    <mergeCell ref="J124:J125"/>
    <mergeCell ref="A118:A119"/>
    <mergeCell ref="B118:B119"/>
    <mergeCell ref="C118:C119"/>
    <mergeCell ref="D118:D119"/>
    <mergeCell ref="E118:E119"/>
    <mergeCell ref="F118:F119"/>
    <mergeCell ref="G114:G115"/>
    <mergeCell ref="H114:H115"/>
    <mergeCell ref="I114:I115"/>
    <mergeCell ref="J114:J115"/>
    <mergeCell ref="A116:A117"/>
    <mergeCell ref="B116:B117"/>
    <mergeCell ref="C116:C117"/>
    <mergeCell ref="D116:D117"/>
    <mergeCell ref="E116:E117"/>
    <mergeCell ref="F116:F117"/>
    <mergeCell ref="G120:G121"/>
    <mergeCell ref="H120:H121"/>
    <mergeCell ref="I120:I121"/>
    <mergeCell ref="J120:J121"/>
    <mergeCell ref="A114:A115"/>
    <mergeCell ref="B114:B115"/>
    <mergeCell ref="C114:C115"/>
    <mergeCell ref="D114:D115"/>
    <mergeCell ref="E114:E115"/>
    <mergeCell ref="F114:F115"/>
    <mergeCell ref="G110:G111"/>
    <mergeCell ref="H110:H111"/>
    <mergeCell ref="I110:I111"/>
    <mergeCell ref="J110:J111"/>
    <mergeCell ref="A112:A113"/>
    <mergeCell ref="B112:B113"/>
    <mergeCell ref="C112:C113"/>
    <mergeCell ref="D112:D113"/>
    <mergeCell ref="E112:E113"/>
    <mergeCell ref="F112:F113"/>
    <mergeCell ref="G116:G117"/>
    <mergeCell ref="H116:H117"/>
    <mergeCell ref="I116:I117"/>
    <mergeCell ref="J116:J117"/>
    <mergeCell ref="A110:A111"/>
    <mergeCell ref="B110:B111"/>
    <mergeCell ref="C110:C111"/>
    <mergeCell ref="D110:D111"/>
    <mergeCell ref="E110:E111"/>
    <mergeCell ref="F110:F111"/>
    <mergeCell ref="G106:G107"/>
    <mergeCell ref="H106:H107"/>
    <mergeCell ref="I106:I107"/>
    <mergeCell ref="J106:J107"/>
    <mergeCell ref="A108:A109"/>
    <mergeCell ref="B108:B109"/>
    <mergeCell ref="C108:C109"/>
    <mergeCell ref="D108:D109"/>
    <mergeCell ref="E108:E109"/>
    <mergeCell ref="F108:F109"/>
    <mergeCell ref="G112:G113"/>
    <mergeCell ref="H112:H113"/>
    <mergeCell ref="I112:I113"/>
    <mergeCell ref="J112:J113"/>
    <mergeCell ref="A106:A107"/>
    <mergeCell ref="B106:B107"/>
    <mergeCell ref="C106:C107"/>
    <mergeCell ref="D106:D107"/>
    <mergeCell ref="E106:E107"/>
    <mergeCell ref="F106:F107"/>
    <mergeCell ref="G102:G103"/>
    <mergeCell ref="H102:H103"/>
    <mergeCell ref="I102:I103"/>
    <mergeCell ref="J102:J103"/>
    <mergeCell ref="A104:A105"/>
    <mergeCell ref="B104:B105"/>
    <mergeCell ref="C104:C105"/>
    <mergeCell ref="D104:D105"/>
    <mergeCell ref="E104:E105"/>
    <mergeCell ref="F104:F105"/>
    <mergeCell ref="G108:G109"/>
    <mergeCell ref="H108:H109"/>
    <mergeCell ref="I108:I109"/>
    <mergeCell ref="J108:J109"/>
    <mergeCell ref="A102:A103"/>
    <mergeCell ref="B102:B103"/>
    <mergeCell ref="C102:C103"/>
    <mergeCell ref="D102:D103"/>
    <mergeCell ref="E102:E103"/>
    <mergeCell ref="F102:F103"/>
    <mergeCell ref="G98:G99"/>
    <mergeCell ref="H98:H99"/>
    <mergeCell ref="I98:I99"/>
    <mergeCell ref="J98:J99"/>
    <mergeCell ref="A100:A101"/>
    <mergeCell ref="B100:B101"/>
    <mergeCell ref="C100:C101"/>
    <mergeCell ref="D100:D101"/>
    <mergeCell ref="E100:E101"/>
    <mergeCell ref="F100:F101"/>
    <mergeCell ref="G104:G105"/>
    <mergeCell ref="H104:H105"/>
    <mergeCell ref="I104:I105"/>
    <mergeCell ref="J104:J105"/>
    <mergeCell ref="A98:A99"/>
    <mergeCell ref="B98:B99"/>
    <mergeCell ref="C98:C99"/>
    <mergeCell ref="D98:D99"/>
    <mergeCell ref="E98:E99"/>
    <mergeCell ref="F98:F99"/>
    <mergeCell ref="G94:G95"/>
    <mergeCell ref="H94:H95"/>
    <mergeCell ref="I94:I95"/>
    <mergeCell ref="J94:J95"/>
    <mergeCell ref="A96:A97"/>
    <mergeCell ref="B96:B97"/>
    <mergeCell ref="C96:C97"/>
    <mergeCell ref="D96:D97"/>
    <mergeCell ref="E96:E97"/>
    <mergeCell ref="F96:F97"/>
    <mergeCell ref="G100:G101"/>
    <mergeCell ref="H100:H101"/>
    <mergeCell ref="I100:I101"/>
    <mergeCell ref="J100:J101"/>
    <mergeCell ref="G92:G93"/>
    <mergeCell ref="H92:H93"/>
    <mergeCell ref="I92:I93"/>
    <mergeCell ref="J92:J93"/>
    <mergeCell ref="A94:A95"/>
    <mergeCell ref="B94:B95"/>
    <mergeCell ref="C94:C95"/>
    <mergeCell ref="D94:D95"/>
    <mergeCell ref="E94:E95"/>
    <mergeCell ref="F94:F95"/>
    <mergeCell ref="A92:A93"/>
    <mergeCell ref="B92:B93"/>
    <mergeCell ref="C92:C93"/>
    <mergeCell ref="D92:D93"/>
    <mergeCell ref="E92:E93"/>
    <mergeCell ref="F92:F93"/>
    <mergeCell ref="G96:G97"/>
    <mergeCell ref="H96:H97"/>
    <mergeCell ref="I96:I97"/>
    <mergeCell ref="J96:J97"/>
    <mergeCell ref="G86:G87"/>
    <mergeCell ref="H86:H87"/>
    <mergeCell ref="I86:I87"/>
    <mergeCell ref="J86:J87"/>
    <mergeCell ref="A88:A89"/>
    <mergeCell ref="B88:B89"/>
    <mergeCell ref="C88:C89"/>
    <mergeCell ref="D88:D89"/>
    <mergeCell ref="E88:E89"/>
    <mergeCell ref="F88:F89"/>
    <mergeCell ref="G84:G85"/>
    <mergeCell ref="H84:H85"/>
    <mergeCell ref="I84:I85"/>
    <mergeCell ref="J84:J85"/>
    <mergeCell ref="A86:A87"/>
    <mergeCell ref="B86:B87"/>
    <mergeCell ref="C86:C87"/>
    <mergeCell ref="D86:D87"/>
    <mergeCell ref="E86:E87"/>
    <mergeCell ref="F86:F87"/>
    <mergeCell ref="A84:A85"/>
    <mergeCell ref="B84:B85"/>
    <mergeCell ref="C84:C85"/>
    <mergeCell ref="D84:D85"/>
    <mergeCell ref="E84:E85"/>
    <mergeCell ref="F84:F85"/>
    <mergeCell ref="G88:G89"/>
    <mergeCell ref="H88:H89"/>
    <mergeCell ref="I88:I89"/>
    <mergeCell ref="J88:J89"/>
    <mergeCell ref="G81:G82"/>
    <mergeCell ref="H81:H82"/>
    <mergeCell ref="I81:I82"/>
    <mergeCell ref="J81:J82"/>
    <mergeCell ref="G79:G80"/>
    <mergeCell ref="H79:H80"/>
    <mergeCell ref="I79:I80"/>
    <mergeCell ref="J79:J80"/>
    <mergeCell ref="A81:A82"/>
    <mergeCell ref="B81:B82"/>
    <mergeCell ref="C81:C82"/>
    <mergeCell ref="D81:D82"/>
    <mergeCell ref="E81:E82"/>
    <mergeCell ref="F81:F82"/>
    <mergeCell ref="G77:G78"/>
    <mergeCell ref="H77:H78"/>
    <mergeCell ref="I77:I78"/>
    <mergeCell ref="J77:J78"/>
    <mergeCell ref="A79:A80"/>
    <mergeCell ref="B79:B80"/>
    <mergeCell ref="C79:C80"/>
    <mergeCell ref="D79:D80"/>
    <mergeCell ref="E79:E80"/>
    <mergeCell ref="F79:F80"/>
    <mergeCell ref="G75:G76"/>
    <mergeCell ref="H75:H76"/>
    <mergeCell ref="I75:I76"/>
    <mergeCell ref="J75:J76"/>
    <mergeCell ref="A77:A78"/>
    <mergeCell ref="B77:B78"/>
    <mergeCell ref="C77:C78"/>
    <mergeCell ref="D77:D78"/>
    <mergeCell ref="E77:E78"/>
    <mergeCell ref="F77:F78"/>
    <mergeCell ref="G73:G74"/>
    <mergeCell ref="H73:H74"/>
    <mergeCell ref="I73:I74"/>
    <mergeCell ref="J73:J74"/>
    <mergeCell ref="A75:A76"/>
    <mergeCell ref="B75:B76"/>
    <mergeCell ref="C75:C76"/>
    <mergeCell ref="D75:D76"/>
    <mergeCell ref="E75:E76"/>
    <mergeCell ref="F75:F76"/>
    <mergeCell ref="G71:G72"/>
    <mergeCell ref="H71:H72"/>
    <mergeCell ref="I71:I72"/>
    <mergeCell ref="J71:J72"/>
    <mergeCell ref="A73:A74"/>
    <mergeCell ref="B73:B74"/>
    <mergeCell ref="C73:C74"/>
    <mergeCell ref="D73:D74"/>
    <mergeCell ref="E73:E74"/>
    <mergeCell ref="F73:F74"/>
    <mergeCell ref="A71:A72"/>
    <mergeCell ref="B71:B72"/>
    <mergeCell ref="C71:C72"/>
    <mergeCell ref="D71:D72"/>
    <mergeCell ref="E71:E72"/>
    <mergeCell ref="F71:F72"/>
    <mergeCell ref="G68:G69"/>
    <mergeCell ref="H68:H69"/>
    <mergeCell ref="I68:I69"/>
    <mergeCell ref="J68:J69"/>
    <mergeCell ref="G66:G67"/>
    <mergeCell ref="H66:H67"/>
    <mergeCell ref="I66:I67"/>
    <mergeCell ref="J66:J67"/>
    <mergeCell ref="A68:A69"/>
    <mergeCell ref="B68:B69"/>
    <mergeCell ref="C68:C69"/>
    <mergeCell ref="D68:D69"/>
    <mergeCell ref="E68:E69"/>
    <mergeCell ref="F68:F69"/>
    <mergeCell ref="G64:G65"/>
    <mergeCell ref="H64:H65"/>
    <mergeCell ref="I64:I65"/>
    <mergeCell ref="J64:J65"/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D65"/>
    <mergeCell ref="E64:E65"/>
    <mergeCell ref="F64:F65"/>
    <mergeCell ref="G60:G61"/>
    <mergeCell ref="H60:H61"/>
    <mergeCell ref="I60:I61"/>
    <mergeCell ref="J60:J61"/>
    <mergeCell ref="A62:A63"/>
    <mergeCell ref="B62:B63"/>
    <mergeCell ref="C62:C63"/>
    <mergeCell ref="D62:D63"/>
    <mergeCell ref="E62:E63"/>
    <mergeCell ref="F62:F63"/>
    <mergeCell ref="A60:A61"/>
    <mergeCell ref="B60:B61"/>
    <mergeCell ref="C60:C61"/>
    <mergeCell ref="D60:D61"/>
    <mergeCell ref="E60:E61"/>
    <mergeCell ref="F60:F61"/>
    <mergeCell ref="G56:G57"/>
    <mergeCell ref="H56:H57"/>
    <mergeCell ref="I56:I57"/>
    <mergeCell ref="J56:J57"/>
    <mergeCell ref="G54:G55"/>
    <mergeCell ref="H54:H55"/>
    <mergeCell ref="I54:I55"/>
    <mergeCell ref="J54:J55"/>
    <mergeCell ref="A56:A57"/>
    <mergeCell ref="B56:B57"/>
    <mergeCell ref="C56:C57"/>
    <mergeCell ref="D56:D57"/>
    <mergeCell ref="E56:E57"/>
    <mergeCell ref="F56:F57"/>
    <mergeCell ref="G62:G63"/>
    <mergeCell ref="H62:H63"/>
    <mergeCell ref="I62:I63"/>
    <mergeCell ref="J62:J63"/>
    <mergeCell ref="G49:G50"/>
    <mergeCell ref="H49:H50"/>
    <mergeCell ref="I49:I50"/>
    <mergeCell ref="J49:J50"/>
    <mergeCell ref="A49:A50"/>
    <mergeCell ref="B49:B50"/>
    <mergeCell ref="C49:C50"/>
    <mergeCell ref="D49:D50"/>
    <mergeCell ref="E49:E50"/>
    <mergeCell ref="F49:F50"/>
    <mergeCell ref="G52:G53"/>
    <mergeCell ref="H52:H53"/>
    <mergeCell ref="I52:I53"/>
    <mergeCell ref="J52:J53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G42:G43"/>
    <mergeCell ref="H42:H43"/>
    <mergeCell ref="I42:I43"/>
    <mergeCell ref="J42:J43"/>
    <mergeCell ref="A44:A45"/>
    <mergeCell ref="B44:B45"/>
    <mergeCell ref="C44:C45"/>
    <mergeCell ref="D44:D45"/>
    <mergeCell ref="E44:E45"/>
    <mergeCell ref="F44:F45"/>
    <mergeCell ref="G40:G41"/>
    <mergeCell ref="H40:H41"/>
    <mergeCell ref="I40:I41"/>
    <mergeCell ref="J40:J41"/>
    <mergeCell ref="A42:A43"/>
    <mergeCell ref="B42:B43"/>
    <mergeCell ref="C42:C43"/>
    <mergeCell ref="D42:D43"/>
    <mergeCell ref="E42:E43"/>
    <mergeCell ref="F42:F43"/>
    <mergeCell ref="G44:G45"/>
    <mergeCell ref="H44:H45"/>
    <mergeCell ref="I44:I45"/>
    <mergeCell ref="J44:J45"/>
    <mergeCell ref="G38:G39"/>
    <mergeCell ref="H38:H39"/>
    <mergeCell ref="I38:I39"/>
    <mergeCell ref="J38:J39"/>
    <mergeCell ref="A40:A41"/>
    <mergeCell ref="B40:B41"/>
    <mergeCell ref="C40:C41"/>
    <mergeCell ref="D40:D41"/>
    <mergeCell ref="E40:E41"/>
    <mergeCell ref="F40:F41"/>
    <mergeCell ref="G36:G37"/>
    <mergeCell ref="H36:H37"/>
    <mergeCell ref="I36:I37"/>
    <mergeCell ref="J36:J37"/>
    <mergeCell ref="A38:A39"/>
    <mergeCell ref="B38:B39"/>
    <mergeCell ref="C38:C39"/>
    <mergeCell ref="D38:D39"/>
    <mergeCell ref="E38:E39"/>
    <mergeCell ref="F38:F39"/>
    <mergeCell ref="G31:G32"/>
    <mergeCell ref="H31:H32"/>
    <mergeCell ref="I31:I32"/>
    <mergeCell ref="J31:J32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A36:A37"/>
    <mergeCell ref="B36:B37"/>
    <mergeCell ref="C36:C37"/>
    <mergeCell ref="D36:D37"/>
    <mergeCell ref="E36:E37"/>
    <mergeCell ref="F36:F37"/>
    <mergeCell ref="G33:G34"/>
    <mergeCell ref="H33:H34"/>
    <mergeCell ref="I33:I34"/>
    <mergeCell ref="J33:J34"/>
    <mergeCell ref="G25:G26"/>
    <mergeCell ref="H25:H26"/>
    <mergeCell ref="I25:I26"/>
    <mergeCell ref="J25:J26"/>
    <mergeCell ref="G23:G24"/>
    <mergeCell ref="H23:H24"/>
    <mergeCell ref="I23:I24"/>
    <mergeCell ref="J23:J24"/>
    <mergeCell ref="A25:A26"/>
    <mergeCell ref="B25:B26"/>
    <mergeCell ref="C25:C26"/>
    <mergeCell ref="D25:D26"/>
    <mergeCell ref="E25:E26"/>
    <mergeCell ref="F25:F26"/>
    <mergeCell ref="G28:G29"/>
    <mergeCell ref="H28:H29"/>
    <mergeCell ref="I28:I29"/>
    <mergeCell ref="J28:J29"/>
    <mergeCell ref="A28:A29"/>
    <mergeCell ref="B28:B29"/>
    <mergeCell ref="C28:C29"/>
    <mergeCell ref="D28:D29"/>
    <mergeCell ref="E28:E29"/>
    <mergeCell ref="F28:F29"/>
    <mergeCell ref="G21:G22"/>
    <mergeCell ref="H21:H22"/>
    <mergeCell ref="I21:I22"/>
    <mergeCell ref="J21:J22"/>
    <mergeCell ref="A23:A24"/>
    <mergeCell ref="B23:B24"/>
    <mergeCell ref="C23:C24"/>
    <mergeCell ref="D23:D24"/>
    <mergeCell ref="E23:E24"/>
    <mergeCell ref="F23:F24"/>
    <mergeCell ref="G19:G20"/>
    <mergeCell ref="H19:H20"/>
    <mergeCell ref="I19:I20"/>
    <mergeCell ref="J19:J20"/>
    <mergeCell ref="A21:A22"/>
    <mergeCell ref="B21:B22"/>
    <mergeCell ref="C21:C22"/>
    <mergeCell ref="D21:D22"/>
    <mergeCell ref="E21:E22"/>
    <mergeCell ref="F21:F22"/>
    <mergeCell ref="G17:G18"/>
    <mergeCell ref="H17:H18"/>
    <mergeCell ref="I17:I18"/>
    <mergeCell ref="J17:J18"/>
    <mergeCell ref="A19:A20"/>
    <mergeCell ref="B19:B20"/>
    <mergeCell ref="C19:C20"/>
    <mergeCell ref="D19:D20"/>
    <mergeCell ref="E19:E20"/>
    <mergeCell ref="F19:F20"/>
    <mergeCell ref="G15:G16"/>
    <mergeCell ref="H15:H16"/>
    <mergeCell ref="I15:I16"/>
    <mergeCell ref="J15:J16"/>
    <mergeCell ref="A17:A18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A15:A16"/>
    <mergeCell ref="B15:B16"/>
    <mergeCell ref="C15:C16"/>
    <mergeCell ref="D15:D16"/>
    <mergeCell ref="E15:E16"/>
    <mergeCell ref="F15:F16"/>
    <mergeCell ref="G11:G12"/>
    <mergeCell ref="H11:H12"/>
    <mergeCell ref="I11:I12"/>
    <mergeCell ref="J11:J12"/>
    <mergeCell ref="A13:A14"/>
    <mergeCell ref="B13:B14"/>
    <mergeCell ref="C13:C14"/>
    <mergeCell ref="D13:D14"/>
    <mergeCell ref="E13:E14"/>
    <mergeCell ref="F13:F14"/>
    <mergeCell ref="G9:G10"/>
    <mergeCell ref="H9:H10"/>
    <mergeCell ref="I9:I10"/>
    <mergeCell ref="J9:J10"/>
    <mergeCell ref="A11:A12"/>
    <mergeCell ref="B11:B12"/>
    <mergeCell ref="C11:C12"/>
    <mergeCell ref="D11:D12"/>
    <mergeCell ref="E11:E12"/>
    <mergeCell ref="F11:F12"/>
    <mergeCell ref="G7:G8"/>
    <mergeCell ref="H7:H8"/>
    <mergeCell ref="I7:I8"/>
    <mergeCell ref="J7:J8"/>
    <mergeCell ref="A9:A10"/>
    <mergeCell ref="B9:B10"/>
    <mergeCell ref="C9:C10"/>
    <mergeCell ref="D9:D10"/>
    <mergeCell ref="E9:E10"/>
    <mergeCell ref="F9:F10"/>
    <mergeCell ref="G5:G6"/>
    <mergeCell ref="H5:H6"/>
    <mergeCell ref="I5:I6"/>
    <mergeCell ref="J5:J6"/>
    <mergeCell ref="A7:A8"/>
    <mergeCell ref="B7:B8"/>
    <mergeCell ref="C7:C8"/>
    <mergeCell ref="D7:D8"/>
    <mergeCell ref="E7:E8"/>
    <mergeCell ref="F7:F8"/>
    <mergeCell ref="G3:G4"/>
    <mergeCell ref="H3:H4"/>
    <mergeCell ref="I3:I4"/>
    <mergeCell ref="J3:J4"/>
    <mergeCell ref="A5:A6"/>
    <mergeCell ref="B5:B6"/>
    <mergeCell ref="C5:C6"/>
    <mergeCell ref="D5:D6"/>
    <mergeCell ref="E5:E6"/>
    <mergeCell ref="F5:F6"/>
    <mergeCell ref="A3:A4"/>
    <mergeCell ref="B3:B4"/>
    <mergeCell ref="C3:C4"/>
    <mergeCell ref="D3:D4"/>
    <mergeCell ref="E3:E4"/>
    <mergeCell ref="F3:F4"/>
  </mergeCells>
  <hyperlinks>
    <hyperlink ref="C3" r:id="rId1" display="javascript:void(0);"/>
    <hyperlink ref="C5" r:id="rId2" display="javascript:void(0);"/>
    <hyperlink ref="C7" r:id="rId3" display="javascript:void(0);"/>
    <hyperlink ref="C9" r:id="rId4" display="javascript:void(0);"/>
    <hyperlink ref="C11" r:id="rId5" display="javascript:void(0);"/>
    <hyperlink ref="C13" r:id="rId6" display="javascript:void(0);"/>
    <hyperlink ref="C15" r:id="rId7" display="javascript:void(0);"/>
    <hyperlink ref="C17" r:id="rId8" display="javascript:void(0);"/>
    <hyperlink ref="C19" r:id="rId9" display="javascript:void(0);"/>
    <hyperlink ref="C21" r:id="rId10" display="javascript:void(0);"/>
    <hyperlink ref="C23" r:id="rId11" display="javascript:void(0);"/>
    <hyperlink ref="C25" r:id="rId12" display="javascript:void(0);"/>
    <hyperlink ref="C28" r:id="rId13" display="javascript:void(0);"/>
    <hyperlink ref="C31" r:id="rId14" display="javascript:void(0);"/>
    <hyperlink ref="C33" r:id="rId15" display="javascript:void(0);"/>
    <hyperlink ref="C36" r:id="rId16" display="javascript:void(0);"/>
    <hyperlink ref="C38" r:id="rId17" display="javascript:void(0);"/>
    <hyperlink ref="C40" r:id="rId18" display="javascript:void(0);"/>
    <hyperlink ref="C42" r:id="rId19" display="javascript:void(0);"/>
    <hyperlink ref="C44" r:id="rId20" display="javascript:void(0);"/>
    <hyperlink ref="C49" r:id="rId21" display="javascript:void(0);"/>
    <hyperlink ref="C52" r:id="rId22" display="javascript:void(0);"/>
    <hyperlink ref="C54" r:id="rId23" display="javascript:void(0);"/>
    <hyperlink ref="C56" r:id="rId24" display="javascript:void(0);"/>
    <hyperlink ref="C60" r:id="rId25" display="javascript:void(0);"/>
    <hyperlink ref="C62" r:id="rId26" display="javascript:void(0);"/>
    <hyperlink ref="C64" r:id="rId27" display="javascript:void(0);"/>
    <hyperlink ref="C66" r:id="rId28" display="javascript:void(0);"/>
    <hyperlink ref="C68" r:id="rId29" display="javascript:void(0);"/>
    <hyperlink ref="C71" r:id="rId30" display="javascript:void(0);"/>
    <hyperlink ref="C73" r:id="rId31" display="javascript:void(0);"/>
    <hyperlink ref="C75" r:id="rId32" display="javascript:void(0);"/>
    <hyperlink ref="C77" r:id="rId33" display="javascript:void(0);"/>
    <hyperlink ref="C79" r:id="rId34" display="javascript:void(0);"/>
    <hyperlink ref="C81" r:id="rId35" display="javascript:void(0);"/>
    <hyperlink ref="C84" r:id="rId36" display="javascript:void(0);"/>
    <hyperlink ref="C86" r:id="rId37" display="javascript:void(0);"/>
    <hyperlink ref="C88" r:id="rId38" display="javascript:void(0);"/>
    <hyperlink ref="C92" r:id="rId39" display="javascript:void(0);"/>
    <hyperlink ref="C94" r:id="rId40" display="javascript:void(0);"/>
    <hyperlink ref="C96" r:id="rId41" display="javascript:void(0);"/>
    <hyperlink ref="C98" r:id="rId42" display="javascript:void(0);"/>
    <hyperlink ref="C100" r:id="rId43" display="javascript:void(0);"/>
    <hyperlink ref="C102" r:id="rId44" display="javascript:void(0);"/>
    <hyperlink ref="C104" r:id="rId45" display="javascript:void(0);"/>
    <hyperlink ref="C106" r:id="rId46" display="javascript:void(0);"/>
    <hyperlink ref="C108" r:id="rId47" display="javascript:void(0);"/>
    <hyperlink ref="C110" r:id="rId48" display="javascript:void(0);"/>
    <hyperlink ref="C112" r:id="rId49" display="javascript:void(0);"/>
    <hyperlink ref="C114" r:id="rId50" display="javascript:void(0);"/>
    <hyperlink ref="C116" r:id="rId51" display="javascript:void(0);"/>
    <hyperlink ref="C118" r:id="rId52" display="javascript:void(0);"/>
    <hyperlink ref="C120" r:id="rId53" display="javascript:void(0);"/>
    <hyperlink ref="C122" r:id="rId54" display="javascript:void(0);"/>
    <hyperlink ref="C124" r:id="rId55" display="javascript:void(0);"/>
    <hyperlink ref="C126" r:id="rId56" display="javascript:void(0);"/>
    <hyperlink ref="C128" r:id="rId57" display="javascript:void(0);"/>
    <hyperlink ref="C130" r:id="rId58" display="javascript:void(0);"/>
    <hyperlink ref="C132" r:id="rId59" display="javascript:void(0);"/>
    <hyperlink ref="C134" r:id="rId60" display="javascript:void(0);"/>
    <hyperlink ref="C136" r:id="rId61" display="javascript:void(0);"/>
    <hyperlink ref="C138" r:id="rId62" display="javascript:void(0);"/>
    <hyperlink ref="C140" r:id="rId63" display="javascript:void(0);"/>
    <hyperlink ref="C142" r:id="rId64" display="javascript:void(0);"/>
    <hyperlink ref="C144" r:id="rId65" display="javascript:void(0);"/>
    <hyperlink ref="C146" r:id="rId66" display="javascript:void(0);"/>
    <hyperlink ref="C148" r:id="rId67" display="javascript:void(0);"/>
    <hyperlink ref="C150" r:id="rId68" display="javascript:void(0);"/>
    <hyperlink ref="C152" r:id="rId69" display="javascript:void(0);"/>
    <hyperlink ref="C154" r:id="rId70" display="javascript:void(0);"/>
    <hyperlink ref="C156" r:id="rId71" display="javascript:void(0);"/>
    <hyperlink ref="C158" r:id="rId72" display="javascript:void(0);"/>
    <hyperlink ref="C160" r:id="rId73" display="javascript:void(0);"/>
    <hyperlink ref="C163" r:id="rId74" display="javascript:void(0);"/>
    <hyperlink ref="C165" r:id="rId75" display="javascript:void(0);"/>
    <hyperlink ref="C169" r:id="rId76" display="javascript:void(0);"/>
    <hyperlink ref="C171" r:id="rId77" display="javascript:void(0);"/>
    <hyperlink ref="C174" r:id="rId78" display="javascript:void(0);"/>
    <hyperlink ref="C177" r:id="rId79" display="javascript:void(0);"/>
    <hyperlink ref="C179" r:id="rId80" display="javascript:void(0);"/>
    <hyperlink ref="C181" r:id="rId81" display="javascript:void(0);"/>
    <hyperlink ref="C183" r:id="rId82" display="javascript:void(0);"/>
    <hyperlink ref="C185" r:id="rId83" display="javascript:void(0);"/>
    <hyperlink ref="C187" r:id="rId84" display="javascript:void(0);"/>
    <hyperlink ref="C189" r:id="rId85" display="javascript:void(0);"/>
    <hyperlink ref="C191" r:id="rId86" display="javascript:void(0);"/>
    <hyperlink ref="C194" r:id="rId87" display="javascript:void(0);"/>
    <hyperlink ref="C196" r:id="rId88" display="javascript:void(0);"/>
    <hyperlink ref="C200" r:id="rId89" display="javascript:void(0);"/>
    <hyperlink ref="C202" r:id="rId90" display="javascript:void(0);"/>
    <hyperlink ref="C204" r:id="rId91" display="javascript:void(0);"/>
    <hyperlink ref="C206" r:id="rId92" display="javascript:void(0);"/>
    <hyperlink ref="C208" r:id="rId93" display="javascript:void(0);"/>
    <hyperlink ref="C210" r:id="rId94" display="javascript:void(0);"/>
    <hyperlink ref="C212" r:id="rId95" display="javascript:void(0);"/>
    <hyperlink ref="C214" r:id="rId96" display="javascript:void(0);"/>
    <hyperlink ref="C216" r:id="rId97" display="javascript:void(0);"/>
    <hyperlink ref="C219" r:id="rId98" display="javascript:void(0);"/>
    <hyperlink ref="C221" r:id="rId99" display="javascript:void(0);"/>
    <hyperlink ref="C223" r:id="rId100" display="javascript:void(0);"/>
    <hyperlink ref="C225" r:id="rId101" display="javascript:void(0);"/>
    <hyperlink ref="C227" r:id="rId102" display="javascript:void(0);"/>
    <hyperlink ref="C229" r:id="rId103" display="javascript:void(0);"/>
    <hyperlink ref="C231" r:id="rId104" display="javascript:void(0);"/>
    <hyperlink ref="C234" r:id="rId105" display="javascript:void(0);"/>
    <hyperlink ref="C236" r:id="rId106" display="javascript:void(0);"/>
    <hyperlink ref="C238" r:id="rId107" display="javascript:void(0);"/>
    <hyperlink ref="C240" r:id="rId108" display="javascript:void(0);"/>
    <hyperlink ref="C242" r:id="rId109" display="javascript:void(0);"/>
    <hyperlink ref="C244" r:id="rId110" display="javascript:void(0);"/>
    <hyperlink ref="C246" r:id="rId111" display="javascript:void(0);"/>
    <hyperlink ref="C248" r:id="rId112" display="javascript:void(0);"/>
    <hyperlink ref="C250" r:id="rId113" display="javascript:void(0);"/>
    <hyperlink ref="C252" r:id="rId114" display="javascript:void(0);"/>
    <hyperlink ref="C256" r:id="rId115" display="javascript:void(0);"/>
    <hyperlink ref="C258" r:id="rId116" display="javascript:void(0);"/>
    <hyperlink ref="C260" r:id="rId117" display="javascript:void(0);"/>
    <hyperlink ref="C262" r:id="rId118" display="javascript:void(0);"/>
    <hyperlink ref="C264" r:id="rId119" display="javascript:void(0);"/>
    <hyperlink ref="C266" r:id="rId120" display="javascript:void(0);"/>
    <hyperlink ref="C268" r:id="rId121" display="javascript:void(0);"/>
    <hyperlink ref="C270" r:id="rId122" display="javascript:void(0);"/>
    <hyperlink ref="C272" r:id="rId123" display="javascript:void(0);"/>
    <hyperlink ref="C274" r:id="rId124" display="javascript:void(0);"/>
    <hyperlink ref="C276" r:id="rId125" display="javascript:void(0);"/>
    <hyperlink ref="C278" r:id="rId126" display="javascript:void(0);"/>
    <hyperlink ref="C280" r:id="rId127" display="javascript:void(0);"/>
    <hyperlink ref="C282" r:id="rId128" display="javascript:void(0);"/>
    <hyperlink ref="C285" r:id="rId129" display="javascript:void(0);"/>
    <hyperlink ref="C287" r:id="rId130" display="javascript:void(0);"/>
    <hyperlink ref="C289" r:id="rId131" display="javascript:void(0);"/>
    <hyperlink ref="C291" r:id="rId132" display="javascript:void(0);"/>
    <hyperlink ref="C293" r:id="rId133" display="javascript:void(0);"/>
    <hyperlink ref="C296" r:id="rId134" display="javascript:void(0);"/>
    <hyperlink ref="C302" r:id="rId135" display="javascript:void(0);"/>
    <hyperlink ref="C304" r:id="rId136" display="javascript:void(0);"/>
    <hyperlink ref="C306" r:id="rId137" display="javascript:void(0);"/>
    <hyperlink ref="C308" r:id="rId138" display="javascript:void(0);"/>
    <hyperlink ref="C310" r:id="rId139" display="javascript:void(0);"/>
    <hyperlink ref="C314" r:id="rId140" display="javascript:void(0);"/>
    <hyperlink ref="C316" r:id="rId141" display="javascript:void(0);"/>
    <hyperlink ref="C318" r:id="rId142" display="javascript:void(0);"/>
    <hyperlink ref="C320" r:id="rId143" display="javascript:void(0);"/>
    <hyperlink ref="C322" r:id="rId144" display="javascript:void(0);"/>
    <hyperlink ref="C324" r:id="rId145" display="javascript:void(0);"/>
    <hyperlink ref="C326" r:id="rId146" display="javascript:void(0);"/>
    <hyperlink ref="C328" r:id="rId147" display="javascript:void(0);"/>
    <hyperlink ref="C330" r:id="rId148" display="javascript:void(0);"/>
    <hyperlink ref="C332" r:id="rId149" display="javascript:void(0);"/>
    <hyperlink ref="C334" r:id="rId150" display="javascript:void(0);"/>
    <hyperlink ref="C336" r:id="rId151" display="javascript:void(0);"/>
    <hyperlink ref="C338" r:id="rId152" display="javascript:void(0);"/>
    <hyperlink ref="C340" r:id="rId153" display="javascript:void(0);"/>
    <hyperlink ref="C342" r:id="rId154" display="javascript:void(0);"/>
    <hyperlink ref="C345" r:id="rId155" display="javascript:void(0);"/>
    <hyperlink ref="C349" r:id="rId156" display="javascript:void(0);"/>
    <hyperlink ref="C351" r:id="rId157" display="javascript:void(0);"/>
    <hyperlink ref="C353" r:id="rId158" display="javascript:void(0);"/>
    <hyperlink ref="C355" r:id="rId159" display="javascript:void(0);"/>
    <hyperlink ref="C358" r:id="rId160" display="javascript:void(0);"/>
    <hyperlink ref="C360" r:id="rId161" display="javascript:void(0);"/>
    <hyperlink ref="C362" r:id="rId162" display="javascript:void(0);"/>
    <hyperlink ref="C364" r:id="rId163" display="javascript:void(0);"/>
    <hyperlink ref="C366" r:id="rId164" display="javascript:void(0);"/>
    <hyperlink ref="C368" r:id="rId165" display="javascript:void(0);"/>
    <hyperlink ref="C370" r:id="rId166" display="javascript:void(0);"/>
    <hyperlink ref="C372" r:id="rId167" display="javascript:void(0);"/>
    <hyperlink ref="C374" r:id="rId168" display="javascript:void(0);"/>
    <hyperlink ref="C376" r:id="rId169" display="javascript:void(0);"/>
    <hyperlink ref="C378" r:id="rId170" display="javascript:void(0);"/>
    <hyperlink ref="C380" r:id="rId171" display="javascript:void(0);"/>
    <hyperlink ref="C382" r:id="rId172" display="javascript:void(0);"/>
    <hyperlink ref="C384" r:id="rId173" display="javascript:void(0);"/>
    <hyperlink ref="C386" r:id="rId174" display="javascript:void(0);"/>
    <hyperlink ref="C388" r:id="rId175" display="javascript:void(0);"/>
    <hyperlink ref="C390" r:id="rId176" display="javascript:void(0);"/>
    <hyperlink ref="C392" r:id="rId177" display="javascript:void(0);"/>
    <hyperlink ref="C394" r:id="rId178" display="javascript:void(0);"/>
    <hyperlink ref="C396" r:id="rId179" display="javascript:void(0);"/>
    <hyperlink ref="C398" r:id="rId180" display="javascript:void(0);"/>
    <hyperlink ref="C400" r:id="rId181" display="javascript:void(0);"/>
    <hyperlink ref="C402" r:id="rId182" display="javascript:void(0);"/>
    <hyperlink ref="C404" r:id="rId183" display="javascript:void(0);"/>
    <hyperlink ref="C406" r:id="rId184" display="javascript:void(0);"/>
    <hyperlink ref="C408" r:id="rId185" display="javascript:void(0);"/>
    <hyperlink ref="C410" r:id="rId186" display="javascript:void(0);"/>
    <hyperlink ref="C412" r:id="rId187" display="javascript:void(0);"/>
    <hyperlink ref="C414" r:id="rId188" display="javascript:void(0);"/>
    <hyperlink ref="C416" r:id="rId189" display="javascript:void(0);"/>
    <hyperlink ref="C418" r:id="rId190" display="javascript:void(0);"/>
    <hyperlink ref="C420" r:id="rId191" display="javascript:void(0);"/>
    <hyperlink ref="C422" r:id="rId192" display="javascript:void(0);"/>
    <hyperlink ref="C424" r:id="rId193" display="javascript:void(0);"/>
    <hyperlink ref="C426" r:id="rId194" display="javascript:void(0);"/>
    <hyperlink ref="C428" r:id="rId195" display="javascript:void(0);"/>
    <hyperlink ref="C430" r:id="rId196" display="javascript:void(0);"/>
    <hyperlink ref="C432" r:id="rId197" display="javascript:void(0);"/>
    <hyperlink ref="C434" r:id="rId198" display="javascript:void(0);"/>
    <hyperlink ref="C436" r:id="rId199" display="javascript:void(0);"/>
    <hyperlink ref="C438" r:id="rId200" display="javascript:void(0);"/>
    <hyperlink ref="C440" r:id="rId201" display="javascript:void(0);"/>
    <hyperlink ref="C442" r:id="rId202" display="javascript:void(0);"/>
    <hyperlink ref="C444" r:id="rId203" display="javascript:void(0);"/>
    <hyperlink ref="C446" r:id="rId204" display="javascript:void(0);"/>
    <hyperlink ref="C448" r:id="rId205" display="javascript:void(0);"/>
    <hyperlink ref="C450" r:id="rId206" display="javascript:void(0);"/>
    <hyperlink ref="C454" r:id="rId207" display="javascript:void(0);"/>
    <hyperlink ref="C456" r:id="rId208" display="javascript:void(0);"/>
    <hyperlink ref="C458" r:id="rId209" display="javascript:void(0);"/>
    <hyperlink ref="C460" r:id="rId210" display="javascript:void(0);"/>
    <hyperlink ref="C463" r:id="rId211" display="javascript:void(0);"/>
    <hyperlink ref="C465" r:id="rId212" display="javascript:void(0);"/>
    <hyperlink ref="C467" r:id="rId213" display="javascript:void(0);"/>
    <hyperlink ref="C470" r:id="rId214" display="javascript:void(0);"/>
    <hyperlink ref="C472" r:id="rId215" display="javascript:void(0);"/>
    <hyperlink ref="C474" r:id="rId216" display="javascript:void(0);"/>
    <hyperlink ref="C477" r:id="rId217" display="javascript:void(0);"/>
    <hyperlink ref="C479" r:id="rId218" display="javascript:void(0);"/>
    <hyperlink ref="C481" r:id="rId219" display="javascript:void(0);"/>
    <hyperlink ref="C483" r:id="rId220" display="javascript:void(0);"/>
    <hyperlink ref="C485" r:id="rId221" display="javascript:void(0);"/>
    <hyperlink ref="C487" r:id="rId222" display="javascript:void(0);"/>
    <hyperlink ref="C489" r:id="rId223" display="javascript:void(0);"/>
    <hyperlink ref="C491" r:id="rId224" display="javascript:void(0);"/>
    <hyperlink ref="C493" r:id="rId225" display="javascript:void(0);"/>
    <hyperlink ref="C495" r:id="rId226" display="javascript:void(0);"/>
    <hyperlink ref="C497" r:id="rId227" display="javascript:void(0);"/>
    <hyperlink ref="C499" r:id="rId228" display="javascript:void(0);"/>
    <hyperlink ref="C501" r:id="rId229" display="javascript:void(0);"/>
    <hyperlink ref="C503" r:id="rId230" display="javascript:void(0);"/>
    <hyperlink ref="C505" r:id="rId231" display="javascript:void(0);"/>
    <hyperlink ref="C507" r:id="rId232" display="javascript:void(0);"/>
    <hyperlink ref="C509" r:id="rId233" display="javascript:void(0);"/>
    <hyperlink ref="C511" r:id="rId234" display="javascript:void(0);"/>
    <hyperlink ref="C516" r:id="rId235" display="javascript:void(0);"/>
    <hyperlink ref="C518" r:id="rId236" display="javascript:void(0);"/>
    <hyperlink ref="C520" r:id="rId237" display="javascript:void(0);"/>
    <hyperlink ref="C522" r:id="rId238" display="javascript:void(0);"/>
    <hyperlink ref="C524" r:id="rId239" display="javascript:void(0);"/>
    <hyperlink ref="C527" r:id="rId240" display="javascript:void(0);"/>
    <hyperlink ref="C530" r:id="rId241" display="javascript:void(0);"/>
    <hyperlink ref="C532" r:id="rId242" display="javascript:void(0);"/>
    <hyperlink ref="C534" r:id="rId243" display="javascript:void(0);"/>
    <hyperlink ref="C536" r:id="rId244" display="javascript:void(0);"/>
    <hyperlink ref="C538" r:id="rId245" display="javascript:void(0);"/>
    <hyperlink ref="C540" r:id="rId246" display="javascript:void(0);"/>
    <hyperlink ref="C544" r:id="rId247" display="javascript:void(0);"/>
    <hyperlink ref="C546" r:id="rId248" display="javascript:void(0);"/>
    <hyperlink ref="C548" r:id="rId249" display="javascript:void(0);"/>
    <hyperlink ref="C550" r:id="rId250" display="javascript:void(0);"/>
    <hyperlink ref="C552" r:id="rId251" display="javascript:void(0);"/>
    <hyperlink ref="C554" r:id="rId252" display="javascript:void(0);"/>
    <hyperlink ref="C558" r:id="rId253" display="javascript:void(0);"/>
    <hyperlink ref="C562" r:id="rId254" display="javascript:void(0);"/>
    <hyperlink ref="C564" r:id="rId255" display="javascript:void(0);"/>
    <hyperlink ref="C566" r:id="rId256" display="javascript:void(0);"/>
    <hyperlink ref="C571" r:id="rId257" display="javascript:void(0);"/>
    <hyperlink ref="C576" r:id="rId258" display="javascript:void(0);"/>
    <hyperlink ref="C578" r:id="rId259" display="javascript:void(0);"/>
    <hyperlink ref="C580" r:id="rId260" display="javascript:void(0);"/>
    <hyperlink ref="C582" r:id="rId261" display="javascript:void(0);"/>
    <hyperlink ref="C584" r:id="rId262" display="javascript:void(0);"/>
    <hyperlink ref="C586" r:id="rId263" display="javascript:void(0);"/>
    <hyperlink ref="C588" r:id="rId264" display="javascript:void(0);"/>
    <hyperlink ref="C590" r:id="rId265" display="javascript:void(0);"/>
    <hyperlink ref="C592" r:id="rId266" display="javascript:void(0);"/>
    <hyperlink ref="C594" r:id="rId267" display="javascript:void(0);"/>
    <hyperlink ref="C596" r:id="rId268" display="javascript:void(0);"/>
    <hyperlink ref="C598" r:id="rId269" display="javascript:void(0);"/>
    <hyperlink ref="C600" r:id="rId270" display="javascript:void(0);"/>
    <hyperlink ref="C602" r:id="rId271" display="javascript:void(0);"/>
    <hyperlink ref="C604" r:id="rId272" display="javascript:void(0);"/>
    <hyperlink ref="C606" r:id="rId273" display="javascript:void(0);"/>
    <hyperlink ref="C608" r:id="rId274" display="javascript:void(0);"/>
    <hyperlink ref="C610" r:id="rId275" display="javascript:void(0);"/>
    <hyperlink ref="C612" r:id="rId276" display="javascript:void(0);"/>
    <hyperlink ref="C614" r:id="rId277" display="javascript:void(0);"/>
    <hyperlink ref="C616" r:id="rId278" display="javascript:void(0);"/>
    <hyperlink ref="C618" r:id="rId279" display="javascript:void(0);"/>
    <hyperlink ref="C620" r:id="rId280" display="javascript:void(0);"/>
    <hyperlink ref="C622" r:id="rId281" display="javascript:void(0);"/>
    <hyperlink ref="C624" r:id="rId282" display="javascript:void(0);"/>
    <hyperlink ref="C626" r:id="rId283" display="javascript:void(0);"/>
    <hyperlink ref="C628" r:id="rId284" display="javascript:void(0);"/>
    <hyperlink ref="C630" r:id="rId285" display="javascript:void(0);"/>
    <hyperlink ref="C632" r:id="rId286" display="javascript:void(0);"/>
    <hyperlink ref="C634" r:id="rId287" display="javascript:void(0);"/>
    <hyperlink ref="C636" r:id="rId288" display="javascript:void(0);"/>
    <hyperlink ref="C639" r:id="rId289" display="javascript:void(0);"/>
    <hyperlink ref="C641" r:id="rId290" display="javascript:void(0);"/>
    <hyperlink ref="C643" r:id="rId291" display="javascript:void(0);"/>
    <hyperlink ref="C645" r:id="rId292" display="javascript:void(0);"/>
    <hyperlink ref="C647" r:id="rId293" display="javascript:void(0);"/>
    <hyperlink ref="C649" r:id="rId294" display="javascript:void(0);"/>
    <hyperlink ref="C653" r:id="rId295" display="javascript:void(0);"/>
    <hyperlink ref="C655" r:id="rId296" display="javascript:void(0);"/>
    <hyperlink ref="C657" r:id="rId297" display="javascript:void(0);"/>
    <hyperlink ref="C659" r:id="rId298" display="javascript:void(0);"/>
    <hyperlink ref="C661" r:id="rId299" display="javascript:void(0);"/>
    <hyperlink ref="C663" r:id="rId300" display="javascript:void(0);"/>
    <hyperlink ref="C665" r:id="rId301" display="javascript:void(0);"/>
    <hyperlink ref="C667" r:id="rId302" display="javascript:void(0);"/>
    <hyperlink ref="C669" r:id="rId303" display="javascript:void(0);"/>
    <hyperlink ref="C671" r:id="rId304" display="javascript:void(0);"/>
    <hyperlink ref="C673" r:id="rId305" display="javascript:void(0);"/>
    <hyperlink ref="C675" r:id="rId306" display="javascript:void(0);"/>
    <hyperlink ref="C677" r:id="rId307" display="javascript:void(0);"/>
    <hyperlink ref="C679" r:id="rId308" display="javascript:void(0);"/>
    <hyperlink ref="C681" r:id="rId309" display="javascript:void(0);"/>
    <hyperlink ref="C683" r:id="rId310" display="javascript:void(0);"/>
    <hyperlink ref="C685" r:id="rId311" display="javascript:void(0);"/>
    <hyperlink ref="C687" r:id="rId312" display="javascript:void(0);"/>
    <hyperlink ref="C689" r:id="rId313" display="javascript:void(0);"/>
    <hyperlink ref="C691" r:id="rId314" display="javascript:void(0);"/>
    <hyperlink ref="C693" r:id="rId315" display="javascript:void(0);"/>
    <hyperlink ref="C695" r:id="rId316" display="javascript:void(0);"/>
    <hyperlink ref="C697" r:id="rId317" display="javascript:void(0);"/>
    <hyperlink ref="C699" r:id="rId318" display="javascript:void(0);"/>
    <hyperlink ref="C701" r:id="rId319" display="javascript:void(0);"/>
    <hyperlink ref="C703" r:id="rId320" display="javascript:void(0);"/>
    <hyperlink ref="C707" r:id="rId321" display="javascript:void(0);"/>
    <hyperlink ref="C709" r:id="rId322" display="javascript:void(0);"/>
    <hyperlink ref="C711" r:id="rId323" display="javascript:void(0);"/>
    <hyperlink ref="C713" r:id="rId324" display="javascript:void(0);"/>
    <hyperlink ref="C715" r:id="rId325" display="javascript:void(0);"/>
    <hyperlink ref="C717" r:id="rId326" display="javascript:void(0);"/>
    <hyperlink ref="C719" r:id="rId327" display="javascript:void(0);"/>
    <hyperlink ref="C721" r:id="rId328" display="javascript:void(0);"/>
    <hyperlink ref="C723" r:id="rId329" display="javascript:void(0);"/>
    <hyperlink ref="C725" r:id="rId330" display="javascript:void(0);"/>
    <hyperlink ref="C727" r:id="rId331" display="javascript:void(0);"/>
    <hyperlink ref="C729" r:id="rId332" display="javascript:void(0);"/>
    <hyperlink ref="C731" r:id="rId333" display="javascript:void(0);"/>
    <hyperlink ref="C735" r:id="rId334" display="javascript:void(0);"/>
    <hyperlink ref="C737" r:id="rId335" display="javascript:void(0);"/>
    <hyperlink ref="C739" r:id="rId336" display="javascript:void(0);"/>
    <hyperlink ref="C741" r:id="rId337" display="javascript:void(0);"/>
    <hyperlink ref="C743" r:id="rId338" display="javascript:void(0);"/>
    <hyperlink ref="C745" r:id="rId339" display="javascript:void(0);"/>
    <hyperlink ref="C747" r:id="rId340" display="javascript:void(0);"/>
    <hyperlink ref="C749" r:id="rId341" display="javascript:void(0);"/>
    <hyperlink ref="C751" r:id="rId342" display="javascript:void(0);"/>
    <hyperlink ref="C753" r:id="rId343" display="javascript:void(0);"/>
    <hyperlink ref="C755" r:id="rId344" display="javascript:void(0);"/>
    <hyperlink ref="C757" r:id="rId345" display="javascript:void(0);"/>
    <hyperlink ref="C759" r:id="rId346" display="javascript:void(0);"/>
    <hyperlink ref="C764" r:id="rId347" display="javascript:void(0);"/>
    <hyperlink ref="C766" r:id="rId348" display="javascript:void(0);"/>
    <hyperlink ref="C768" r:id="rId349" display="javascript:void(0);"/>
    <hyperlink ref="C770" r:id="rId350" display="javascript:void(0);"/>
    <hyperlink ref="C772" r:id="rId351" display="javascript:void(0);"/>
    <hyperlink ref="C774" r:id="rId352" display="javascript:void(0);"/>
    <hyperlink ref="C776" r:id="rId353" display="javascript:void(0);"/>
    <hyperlink ref="C778" r:id="rId354" display="javascript:void(0);"/>
    <hyperlink ref="C780" r:id="rId355" display="javascript:void(0);"/>
    <hyperlink ref="C782" r:id="rId356" display="javascript:void(0);"/>
    <hyperlink ref="C784" r:id="rId357" display="javascript:void(0);"/>
    <hyperlink ref="C786" r:id="rId358" display="javascript:void(0);"/>
    <hyperlink ref="C788" r:id="rId359" display="javascript:void(0);"/>
    <hyperlink ref="C790" r:id="rId360" display="javascript:void(0);"/>
    <hyperlink ref="C792" r:id="rId361" display="javascript:void(0);"/>
    <hyperlink ref="C795" r:id="rId362" display="javascript:void(0);"/>
    <hyperlink ref="C797" r:id="rId363" display="javascript:void(0);"/>
    <hyperlink ref="C799" r:id="rId364" display="javascript:void(0);"/>
    <hyperlink ref="C804" r:id="rId365" display="javascript:void(0);"/>
    <hyperlink ref="C806" r:id="rId366" display="javascript:void(0);"/>
    <hyperlink ref="C808" r:id="rId367" display="javascript:void(0);"/>
    <hyperlink ref="C811" r:id="rId368" display="javascript:void(0);"/>
    <hyperlink ref="C813" r:id="rId369" display="javascript:void(0);"/>
    <hyperlink ref="C815" r:id="rId370" display="javascript:void(0);"/>
    <hyperlink ref="C817" r:id="rId371" display="javascript:void(0);"/>
    <hyperlink ref="C819" r:id="rId372" display="javascript:void(0);"/>
    <hyperlink ref="C821" r:id="rId373" display="javascript:void(0);"/>
    <hyperlink ref="C823" r:id="rId374" display="javascript:void(0);"/>
    <hyperlink ref="C826" r:id="rId375" display="javascript:void(0);"/>
    <hyperlink ref="C828" r:id="rId376" display="javascript:void(0);"/>
    <hyperlink ref="C830" r:id="rId377" display="javascript:void(0);"/>
    <hyperlink ref="C832" r:id="rId378" display="javascript:void(0);"/>
    <hyperlink ref="C838" r:id="rId379" display="javascript:void(0);"/>
    <hyperlink ref="C840" r:id="rId380" display="javascript:void(0);"/>
    <hyperlink ref="C842" r:id="rId381" display="javascript:void(0);"/>
    <hyperlink ref="C844" r:id="rId382" display="javascript:void(0);"/>
    <hyperlink ref="C851" r:id="rId383" display="javascript:void(0);"/>
    <hyperlink ref="C853" r:id="rId384" display="javascript:void(0);"/>
    <hyperlink ref="C855" r:id="rId385" display="javascript:void(0);"/>
    <hyperlink ref="C859" r:id="rId386" display="javascript:void(0);"/>
    <hyperlink ref="C861" r:id="rId387" display="javascript:void(0);"/>
    <hyperlink ref="C863" r:id="rId388" display="javascript:void(0);"/>
    <hyperlink ref="C865" r:id="rId389" display="javascript:void(0);"/>
    <hyperlink ref="C867" r:id="rId390" display="javascript:void(0);"/>
    <hyperlink ref="C869" r:id="rId391" display="javascript:void(0);"/>
    <hyperlink ref="C871" r:id="rId392" display="javascript:void(0);"/>
    <hyperlink ref="C873" r:id="rId393" display="javascript:void(0);"/>
    <hyperlink ref="C875" r:id="rId394" display="javascript:void(0);"/>
    <hyperlink ref="C877" r:id="rId395" display="javascript:void(0);"/>
    <hyperlink ref="C879" r:id="rId396" display="javascript:void(0);"/>
    <hyperlink ref="C881" r:id="rId397" display="javascript:void(0);"/>
    <hyperlink ref="C883" r:id="rId398" display="javascript:void(0);"/>
    <hyperlink ref="C885" r:id="rId399" display="javascript:void(0);"/>
    <hyperlink ref="C887" r:id="rId400" display="javascript:void(0);"/>
    <hyperlink ref="C889" r:id="rId401" display="javascript:void(0);"/>
    <hyperlink ref="C891" r:id="rId402" display="javascript:void(0);"/>
    <hyperlink ref="C893" r:id="rId403" display="javascript:void(0);"/>
    <hyperlink ref="C895" r:id="rId404" display="javascript:void(0);"/>
    <hyperlink ref="C897" r:id="rId405" display="javascript:void(0);"/>
    <hyperlink ref="C899" r:id="rId406" display="javascript:void(0);"/>
    <hyperlink ref="C901" r:id="rId407" display="javascript:void(0);"/>
    <hyperlink ref="C903" r:id="rId408" display="javascript:void(0);"/>
    <hyperlink ref="C905" r:id="rId409" display="javascript:void(0);"/>
    <hyperlink ref="C907" r:id="rId410" display="javascript:void(0);"/>
    <hyperlink ref="C909" r:id="rId411" display="javascript:void(0);"/>
    <hyperlink ref="C911" r:id="rId412" display="javascript:void(0);"/>
    <hyperlink ref="C913" r:id="rId413" display="javascript:void(0);"/>
    <hyperlink ref="C917" r:id="rId414" display="javascript:void(0);"/>
    <hyperlink ref="C919" r:id="rId415" display="javascript:void(0);"/>
    <hyperlink ref="C921" r:id="rId416" display="javascript:void(0);"/>
    <hyperlink ref="C923" r:id="rId417" display="javascript:void(0);"/>
    <hyperlink ref="C925" r:id="rId418" display="javascript:void(0);"/>
    <hyperlink ref="C927" r:id="rId419" display="javascript:void(0);"/>
    <hyperlink ref="C929" r:id="rId420" display="javascript:void(0);"/>
    <hyperlink ref="C931" r:id="rId421" display="javascript:void(0);"/>
    <hyperlink ref="C933" r:id="rId422" display="javascript:void(0);"/>
    <hyperlink ref="C935" r:id="rId423" display="javascript:void(0);"/>
    <hyperlink ref="C937" r:id="rId424" display="javascript:void(0);"/>
    <hyperlink ref="C939" r:id="rId425" display="javascript:void(0);"/>
    <hyperlink ref="C941" r:id="rId426" display="javascript:void(0);"/>
    <hyperlink ref="C943" r:id="rId427" display="javascript:void(0);"/>
    <hyperlink ref="C945" r:id="rId428" display="javascript:void(0);"/>
    <hyperlink ref="C947" r:id="rId429" display="javascript:void(0);"/>
    <hyperlink ref="C949" r:id="rId430" display="javascript:void(0);"/>
    <hyperlink ref="C951" r:id="rId431" display="javascript:void(0);"/>
    <hyperlink ref="C953" r:id="rId432" display="javascript:void(0);"/>
    <hyperlink ref="C955" r:id="rId433" display="javascript:void(0);"/>
    <hyperlink ref="C957" r:id="rId434" display="javascript:void(0);"/>
    <hyperlink ref="C959" r:id="rId435" display="javascript:void(0);"/>
    <hyperlink ref="C961" r:id="rId436" display="javascript:void(0);"/>
    <hyperlink ref="C963" r:id="rId437" display="javascript:void(0);"/>
    <hyperlink ref="C965" r:id="rId438" display="javascript:void(0);"/>
    <hyperlink ref="C967" r:id="rId439" display="javascript:void(0);"/>
    <hyperlink ref="C969" r:id="rId440" display="javascript:void(0);"/>
    <hyperlink ref="C971" r:id="rId441" display="javascript:void(0);"/>
    <hyperlink ref="C974" r:id="rId442" display="javascript:void(0);"/>
    <hyperlink ref="C976" r:id="rId443" display="javascript:void(0);"/>
    <hyperlink ref="C978" r:id="rId444" display="javascript:void(0);"/>
    <hyperlink ref="C980" r:id="rId445" display="javascript:void(0);"/>
    <hyperlink ref="A1" r:id="rId4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Claycombe</dc:creator>
  <cp:lastModifiedBy>KarenDick</cp:lastModifiedBy>
  <dcterms:created xsi:type="dcterms:W3CDTF">2015-12-08T14:46:23Z</dcterms:created>
  <dcterms:modified xsi:type="dcterms:W3CDTF">2015-12-09T14:50:54Z</dcterms:modified>
</cp:coreProperties>
</file>