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55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26" i="1" l="1"/>
  <c r="L924" i="1"/>
  <c r="M922" i="1"/>
  <c r="L922" i="1"/>
  <c r="L913" i="1"/>
  <c r="M913" i="1"/>
  <c r="N913" i="1"/>
  <c r="K913" i="1"/>
  <c r="G880" i="1" l="1"/>
  <c r="G882" i="1"/>
  <c r="G849" i="1"/>
  <c r="G851" i="1"/>
  <c r="G808" i="1"/>
  <c r="G810" i="1"/>
  <c r="G814" i="1"/>
  <c r="G768" i="1"/>
  <c r="G772" i="1"/>
  <c r="G774" i="1"/>
  <c r="G786" i="1"/>
  <c r="G788" i="1"/>
  <c r="G795" i="1"/>
  <c r="G797" i="1"/>
  <c r="G799" i="1"/>
  <c r="G724" i="1"/>
  <c r="G734" i="1"/>
  <c r="G758" i="1"/>
  <c r="G762" i="1"/>
  <c r="G683" i="1"/>
  <c r="G628" i="1"/>
  <c r="G632" i="1"/>
  <c r="G600" i="1"/>
  <c r="G608" i="1"/>
  <c r="G616" i="1"/>
  <c r="G621" i="1"/>
  <c r="G596" i="1"/>
  <c r="G546" i="1"/>
  <c r="G486" i="1"/>
  <c r="G492" i="1"/>
  <c r="G494" i="1"/>
  <c r="G498" i="1"/>
  <c r="G500" i="1"/>
  <c r="G503" i="1"/>
  <c r="G507" i="1"/>
  <c r="G517" i="1"/>
  <c r="G519" i="1"/>
  <c r="G445" i="1"/>
  <c r="G455" i="1"/>
  <c r="G462" i="1"/>
  <c r="G408" i="1"/>
  <c r="G414" i="1"/>
  <c r="G376" i="1"/>
  <c r="G346" i="1"/>
  <c r="G366" i="1"/>
  <c r="G368" i="1"/>
  <c r="G297" i="1"/>
  <c r="G305" i="1"/>
  <c r="G313" i="1"/>
  <c r="G319" i="1"/>
  <c r="G321" i="1"/>
  <c r="G323" i="1"/>
  <c r="G261" i="1"/>
  <c r="G263" i="1"/>
  <c r="G217" i="1"/>
  <c r="G136" i="1"/>
  <c r="G107" i="1"/>
  <c r="G109" i="1"/>
  <c r="G45" i="1"/>
  <c r="G56" i="1"/>
  <c r="G4" i="1"/>
  <c r="G10" i="1"/>
</calcChain>
</file>

<file path=xl/sharedStrings.xml><?xml version="1.0" encoding="utf-8"?>
<sst xmlns="http://schemas.openxmlformats.org/spreadsheetml/2006/main" count="3238" uniqueCount="977">
  <si>
    <t>https://webadvisor.mansfield.edu/WebAdvisor/WebAdvisor?TOKENIDX=903178475&amp;SS=1&amp;APP=ST&amp;CONSTITUENCY=WBST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</si>
  <si>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</si>
  <si>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</si>
  <si>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</si>
  <si>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</si>
  <si>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</si>
  <si>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</si>
  <si>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</si>
  <si>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</si>
  <si>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</si>
  <si>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</si>
  <si>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Fall Semester 2015</t>
  </si>
  <si>
    <t>Closed</t>
  </si>
  <si>
    <t>ACC-1110-01 (30006) Prin of Acctg I</t>
  </si>
  <si>
    <t>Mansfield Univ. Main Campus</t>
  </si>
  <si>
    <t>08/25/2015-12/10/2015 Lecture Tuesday, Thursday 08:30AM - 09:45AM, Elliott Hall, Room 123</t>
  </si>
  <si>
    <t>A. Havalchak</t>
  </si>
  <si>
    <t>Undergraduate</t>
  </si>
  <si>
    <t>Open</t>
  </si>
  <si>
    <t>ACC-1110-02 (30007) Prin of Acctg I</t>
  </si>
  <si>
    <t>08/24/2015-12/09/2015 Lecture Monday, Wednesday 04:00PM - 05:15PM, Elliott Hall, Room 102</t>
  </si>
  <si>
    <t>ACC-3310-01 (30016) Interm Acctg I</t>
  </si>
  <si>
    <t>08/25/2015-12/10/2015 Lecture Tuesday, Thursday 10:00AM - 11:15AM, Elliott Hall, Room 102</t>
  </si>
  <si>
    <t>24 / 40</t>
  </si>
  <si>
    <t>ACC-3320-01 (30711) Adv Acctg I</t>
  </si>
  <si>
    <t>08/24/2015-12/11/2015 Individualized Instruction Days to be Announced, Times to be Announced, Room to be Announced</t>
  </si>
  <si>
    <t>ACC-3390-01 (30009) Intro Fed Tax Acctg</t>
  </si>
  <si>
    <t>08/25/2015-12/10/2015 Lecture Tuesday, Thursday 01:00PM - 02:15PM, Elliott Hall, Room 102</t>
  </si>
  <si>
    <t>30 / 40</t>
  </si>
  <si>
    <t>AHD-0090-01 (30616) Critical Reading</t>
  </si>
  <si>
    <t>08/25/2015-12/10/2015 Lecture Tuesday, Thursday 01:00PM - 02:15PM, Elliott Hall, Room 101</t>
  </si>
  <si>
    <t>K. Slusser</t>
  </si>
  <si>
    <t>ANH-1101-01 (30575) Cult Anth</t>
  </si>
  <si>
    <t>08/25/2015-12/10/2015 Lecture Tuesday, Thursday 01:00PM - 02:15PM, Retan Center, Room 105</t>
  </si>
  <si>
    <t>T. Madigan</t>
  </si>
  <si>
    <t>0 / 40</t>
  </si>
  <si>
    <t>ANH-1101-02 (30576) Cult Anth</t>
  </si>
  <si>
    <t>08/24/2015-12/11/2015 Lecture Monday, Wednesday, Friday 10:30AM - 11:20AM, Retan Center, Room G-7</t>
  </si>
  <si>
    <t>ARE-3390-02 (30773) (W)Art Curr &amp; Tch Elem Sch</t>
  </si>
  <si>
    <t>D. Roemmelt</t>
  </si>
  <si>
    <t>0 / 1</t>
  </si>
  <si>
    <t>ARE-4400-01 (30480) Student Teaching</t>
  </si>
  <si>
    <t>08/24/2015-12/11/2015 Student Teaching Days to be Announced, Times to be Announced, Room to be Announced</t>
  </si>
  <si>
    <t>M. Whitehouse</t>
  </si>
  <si>
    <t>ARE-4403L-01 (30481) Art Ed Seminar Lab</t>
  </si>
  <si>
    <t>08/24/2015-12/11/2015 Lab Days to be Announced, Times to be Announced, Room to be Announced</t>
  </si>
  <si>
    <t>ARH-1101-01 (30471) Intro to Art</t>
  </si>
  <si>
    <t>08/24/2015-12/11/2015 Lecture Monday, Wednesday, Friday 02:30PM - 03:20PM, Allen Hall, Room 104</t>
  </si>
  <si>
    <t>B. Kutbay</t>
  </si>
  <si>
    <t>18 / 50</t>
  </si>
  <si>
    <t>ART-1107-01 (30458) Global Art</t>
  </si>
  <si>
    <t>08/26/2015-12/09/2015 Lecture Monday, Wednesday 01:00PM - 02:15PM, Allen Hall, Room 123</t>
  </si>
  <si>
    <t>M. Campbell</t>
  </si>
  <si>
    <t>ART-2218-01 (30475) Photography</t>
  </si>
  <si>
    <t>08/24/2015-12/11/2015 Lecture Tuesday, Thursday 09:00AM - 11:20AM, Allen Hall, Room 215 (more)...</t>
  </si>
  <si>
    <t>0 / 16</t>
  </si>
  <si>
    <t>ART-2248-01 (30482) Drawing</t>
  </si>
  <si>
    <t>08/24/2015-12/11/2015 Lecture Monday, Wednesday 09:00AM - 11:20AM, Allen Hall, Room 124 (more)...</t>
  </si>
  <si>
    <t>ART-2248-02 (30465) Drawing</t>
  </si>
  <si>
    <t>08/24/2015-12/11/2015 Lecture Tuesday, Thursday 09:00AM - 11:20AM, Allen Hall, Room 124 (more)...</t>
  </si>
  <si>
    <t>K. Cobb</t>
  </si>
  <si>
    <t>ART-2255-01 (30467) Spec Study: Mvg Image &amp; Sound</t>
  </si>
  <si>
    <t>08/24/2015-12/11/2015 Lecture Tuesday, Thursday 01:00PM - 03:20PM, Allen Hall, Room 214 (more)...</t>
  </si>
  <si>
    <t>N. Economos</t>
  </si>
  <si>
    <t>ART-3271-01 (30456) Ceramics</t>
  </si>
  <si>
    <t>08/24/2015-12/11/2015 Lecture Monday, Wednesday 12:30PM - 02:50PM, Allen Hall, Room 022 (more)...</t>
  </si>
  <si>
    <t>ART-3330-02 (30461) Digital Photo</t>
  </si>
  <si>
    <t>08/24/2015-12/11/2015 Lecture Tuesday, Thursday 09:00AM - 11:20AM, Allen Hall, Room 213 (more)...</t>
  </si>
  <si>
    <t>0 / 2</t>
  </si>
  <si>
    <t>ART-3365-01 (30488) Digtl Imaging and Illust</t>
  </si>
  <si>
    <t>08/24/2015-12/11/2015 Lecture Monday, Wednesday 01:00PM - 03:20PM, Allen Hall, Room 214 (more)...</t>
  </si>
  <si>
    <t>J. Shanchuk</t>
  </si>
  <si>
    <t>ART-4431-01 (30592) Adv Printmaking</t>
  </si>
  <si>
    <t>08/24/2015-12/11/2015 Lecture Tuesday, Thursday 01:00PM - 03:20PM, Allen Hall, Room 216 (more)...</t>
  </si>
  <si>
    <t>A. Bennett</t>
  </si>
  <si>
    <t>ART-4455-01 (30694) Spec Std: Design Theory &amp; Pr</t>
  </si>
  <si>
    <t>08/25/2015-12/10/2015 Lecture Tuesday, Thursday 04:00PM - 05:15PM, Allen Hall, Room 214</t>
  </si>
  <si>
    <t>ART-4497-01 (31520) Adv Ceramic Form Glaze Theory</t>
  </si>
  <si>
    <t>08/24/2015-12/11/2015 Independent Study Days to be Announced, Times to be Announced, Room to be Announced</t>
  </si>
  <si>
    <t>M. Whitehouse, A. Bennett</t>
  </si>
  <si>
    <t>BUS-1130-01 (30010) Intro to Bus &amp; Mgmt</t>
  </si>
  <si>
    <t>08/24/2015-12/11/2015 Lecture Monday, Wednesday, Friday 09:30AM - 10:20AM, Elliott Hall, Room 116</t>
  </si>
  <si>
    <t>A. Ghods</t>
  </si>
  <si>
    <t>BUS-2202-01 (30021) Personal Finance</t>
  </si>
  <si>
    <t>08/24/2015-12/11/2015 Lecture Monday, Wednesday, Friday 10:30AM - 11:20AM, Elliott Hall, Room 121</t>
  </si>
  <si>
    <t>G. Kutty</t>
  </si>
  <si>
    <t>BUS-2249-01 (30023) Business Data Anal I</t>
  </si>
  <si>
    <t>08/24/2015-12/11/2015 Lecture Monday, Wednesday, Friday 09:30AM - 10:20AM, Elliott Hall, Room 104</t>
  </si>
  <si>
    <t>Under</t>
  </si>
  <si>
    <t>BUS-2249-02 (30024) Business Data Anal I</t>
  </si>
  <si>
    <t>08/24/2015-12/11/2015 Lecture Monday, Wednesday, Friday 01:30PM - 02:20PM, Elliott Hall, Room 104</t>
  </si>
  <si>
    <t>14 / 40</t>
  </si>
  <si>
    <t>BUS-3390-01 (30013) Supply Chain Mgmt</t>
  </si>
  <si>
    <t>08/25/2015-12/10/2015 Lecture Tuesday, Thursday 08:30AM - 09:45AM, Elliott Hall, Room 116</t>
  </si>
  <si>
    <t>18 / 40</t>
  </si>
  <si>
    <t>CHE-1120-01 (30116) Intro to Comm Health Ed</t>
  </si>
  <si>
    <t>08/24/2015-12/11/2015 Lecture Monday, Wednesday, Friday 01:30PM - 02:20PM, Elliott Hall, Room 214</t>
  </si>
  <si>
    <t>G. Dziuba</t>
  </si>
  <si>
    <t>19 / 30</t>
  </si>
  <si>
    <t>Undergrad</t>
  </si>
  <si>
    <t>AST-1105-01 (29952) The Solar System</t>
  </si>
  <si>
    <t>08/24/2015-12/11/2015 Lecture Monday, Wednesday, Friday 10:30AM - 11:20AM, Grant Science, Room 146</t>
  </si>
  <si>
    <t>M. Chester</t>
  </si>
  <si>
    <t>21 / 72</t>
  </si>
  <si>
    <t>BI-1110-01 (30046) (W)Zoology</t>
  </si>
  <si>
    <t>08/24/2015-12/11/2015 Lecture Monday, Wednesday, Friday 12:30PM - 01:20PM, Grant Science, Room 153</t>
  </si>
  <si>
    <t>R. Maris</t>
  </si>
  <si>
    <t>19 / 96</t>
  </si>
  <si>
    <t>BI-1110L-01 (30047) Zoology Lab</t>
  </si>
  <si>
    <t>08/24/2015-12/11/2015 Lab Wednesday 03:30PM - 05:20PM, Grant Science, Room 170 (more)...</t>
  </si>
  <si>
    <t>BI-1110L-02 (30048) Zoology Lab</t>
  </si>
  <si>
    <t>08/24/2015-12/11/2015 Lab Thursday 08:30AM - 10:20AM, Grant Science, Room 170 (more)...</t>
  </si>
  <si>
    <t>BI-1110L-03 (30049) Zoology Lab</t>
  </si>
  <si>
    <t>08/24/2015-12/11/2015 Lab Thursday 02:30PM - 04:20PM, Grant Science, Room 170 (more)...</t>
  </si>
  <si>
    <t>BI-1110L-04 (31047) Zoology Lab</t>
  </si>
  <si>
    <t>08/24/2015-12/11/2015 Lab Thursday 10:30AM - 12:20PM, Grant Science, Room 170 (more)...</t>
  </si>
  <si>
    <t>BI-1112-01 (30050) Fish Culture II</t>
  </si>
  <si>
    <t>08/24/2015-12/11/2015 Lecture Monday, Wednesday, Friday 01:30PM - 02:20PM, Grant Science, Room 153</t>
  </si>
  <si>
    <t>G. Moyer</t>
  </si>
  <si>
    <t>13 / 20</t>
  </si>
  <si>
    <t>L. Clifford</t>
  </si>
  <si>
    <t>0 / 14</t>
  </si>
  <si>
    <t>BI-3310-01 (30037) (W)Physiology</t>
  </si>
  <si>
    <t>08/24/2015-12/11/2015 Lecture Monday, Wednesday, Friday 11:30AM - 12:20PM, Grant Science, Room 122</t>
  </si>
  <si>
    <t>S. Hensley</t>
  </si>
  <si>
    <t>BI-3310L-01 (30038) Physiology Lab</t>
  </si>
  <si>
    <t>08/26/2015-12/09/2015 Lab Wednesday 04:30PM - 06:20PM, Grant Science, Room G-10</t>
  </si>
  <si>
    <t>BI-3314-01 (30051) Ichthyology</t>
  </si>
  <si>
    <t>08/24/2015-12/11/2015 Lecture Monday, Wednesday, Friday 02:30PM - 03:20PM, Grant Science, Room 153</t>
  </si>
  <si>
    <t>BI-3314L-01 (30052) Ichthyology Lab</t>
  </si>
  <si>
    <t>08/24/2015-12/11/2015 Lab Tuesday 09:30AM - 11:20AM, Grant Science, Room 155 (more)...</t>
  </si>
  <si>
    <t>BI-3314L-02 (30053) Ichthyology Lab</t>
  </si>
  <si>
    <t>08/24/2015-12/11/2015 Lab Thursday 09:30AM - 11:20AM, Grant Science, Room 155 (more)...</t>
  </si>
  <si>
    <t>BI-3350-01 (30054) Ecology</t>
  </si>
  <si>
    <t>08/24/2015-12/11/2015 Lecture Monday, Wednesday, Friday 09:30AM - 10:20AM, Grant Science, Room 146</t>
  </si>
  <si>
    <t>S. Stein</t>
  </si>
  <si>
    <t>BI-3350L-01 (30055) Ecology Lab</t>
  </si>
  <si>
    <t>08/24/2015-12/11/2015 Lab Tuesday 02:30PM - 04:20PM, Grant Science, Room 161 (more)...</t>
  </si>
  <si>
    <t>BI-3350L-02 (30056) Ecology Lab</t>
  </si>
  <si>
    <t>08/24/2015-12/11/2015 Lab Wednesday 02:30PM - 04:20PM, Grant Science, Room 161 (more)...</t>
  </si>
  <si>
    <t>BI-3350L-03 (30057) Ecology Lab</t>
  </si>
  <si>
    <t>08/24/2015-12/11/2015 Lab Thursday 02:30PM - 04:20PM, Grant Science, Room 161 (more)...</t>
  </si>
  <si>
    <t>BI-3351-01 (30580) Limnology</t>
  </si>
  <si>
    <t>08/24/2015-12/11/2015 Lecture Monday, Wednesday, Friday 09:30AM - 10:20AM, Grant Science, Room 122</t>
  </si>
  <si>
    <t>BI-3351L-01 (30581) Limnology Lab</t>
  </si>
  <si>
    <t>08/24/2015-12/11/2015 Lab Thursday 03:30PM - 05:20PM, Grant Science, Room G-10 (more)...</t>
  </si>
  <si>
    <t>BI-3358-01 (30058) Plant-Animal Interac</t>
  </si>
  <si>
    <t>08/24/2015-12/11/2015 Lecture Monday, Friday 12:30PM - 01:20PM, Grant Science, Room 146 (more)...</t>
  </si>
  <si>
    <t>Underg</t>
  </si>
  <si>
    <t>BI-3358L-01 (30059) Plant-Animal Interac Lab</t>
  </si>
  <si>
    <t>08/24/2015-12/11/2015 Lab Monday 01:30PM - 03:20PM, Grant Science, Room 161 (more)...</t>
  </si>
  <si>
    <t>BI-3371-01 (30041) Microbiology</t>
  </si>
  <si>
    <t>08/24/2015-12/11/2015 Lecture Monday, Wednesday, Friday 01:30PM - 02:20PM, Grant Science, Room 122</t>
  </si>
  <si>
    <t>J. Kagle</t>
  </si>
  <si>
    <t>BI-3371L-01 (30042) Microbiology Lab</t>
  </si>
  <si>
    <t>08/24/2015-12/11/2015 Lab Tuesday 02:30PM - 05:20PM, Grant Science, Room G-10 (more)...</t>
  </si>
  <si>
    <t>BI-3395-01 (30043) Intro Genomics</t>
  </si>
  <si>
    <t>08/24/2015-12/11/2015 Lecture Wednesday 02:30PM - 03:20PM, Grant Science, Room 122 (more)...</t>
  </si>
  <si>
    <t>BI-4497-01 (31514) Phytoremediat Petrol Hydrocarb</t>
  </si>
  <si>
    <t>BI-4497-02 (31515) Microbiology Inanimate Obj MU</t>
  </si>
  <si>
    <t>BSC-1121-01 (30039) Human Anat &amp; Phys I</t>
  </si>
  <si>
    <t>08/25/2015-12/10/2015 Lecture Tuesday, Thursday 02:30PM - 03:45PM, Allen Hall, Room 104</t>
  </si>
  <si>
    <t>BSC-1121L-01 (30033) Human Anat &amp; Phys I Lab</t>
  </si>
  <si>
    <t>08/24/2015-12/11/2015 Lab Wednesday 02:30PM - 04:20PM, Grant Science, Room G-10 (more)...</t>
  </si>
  <si>
    <t>BSC-1121L-02 (30034) Human Anat &amp; Phys I Lab</t>
  </si>
  <si>
    <t>08/24/2015-12/11/2015 Lab Thursday 12:30PM - 02:20PM, Grant Science, Room G-10 (more)...</t>
  </si>
  <si>
    <t>BSC-1121L-03 (30035) Human Anat &amp; Phys I Lab</t>
  </si>
  <si>
    <t>08/24/2015-12/11/2015 Lab Friday 09:30AM - 11:20AM, Grant Science, Room G-10 (more)...</t>
  </si>
  <si>
    <t>BSC-1121L-04 (30036) Human Anat &amp; Phys I Lab</t>
  </si>
  <si>
    <t>08/24/2015-12/11/2015 Lab Friday 12:30PM - 02:20PM, Grant Science, Room G-10 (more)...</t>
  </si>
  <si>
    <t>Undergradua</t>
  </si>
  <si>
    <t>CHM-1101-01 (29953) Intro Chem</t>
  </si>
  <si>
    <t>08/24/2015-12/11/2015 Lecture Monday, Wednesday, Friday 01:30PM - 02:20PM, Grant Science, Room 146</t>
  </si>
  <si>
    <t>G. Carson</t>
  </si>
  <si>
    <t>35 / 96</t>
  </si>
  <si>
    <t>CHM-1101L-01 (29954) Intro Chem Lab</t>
  </si>
  <si>
    <t>08/24/2015-12/07/2015 Lab Monday 02:30PM - 04:15PM, Grant Science, Room G-7</t>
  </si>
  <si>
    <t>CHM-1101L-02 (29955) Intro Chem Lab</t>
  </si>
  <si>
    <t>08/25/2015-12/08/2015 Lab Tuesday 02:30PM - 04:15PM, Grant Science, Room G-7</t>
  </si>
  <si>
    <t>CHM-1101L-03 (29956) Intro Chem Lab</t>
  </si>
  <si>
    <t>08/27/2015-12/10/2015 Lab Thursday 08:30AM - 10:15AM, Grant Science, Room G-7</t>
  </si>
  <si>
    <t>CHM-1101L-04 (29957) Intro Chem Lab</t>
  </si>
  <si>
    <t>08/27/2015-12/10/2015 Lab Thursday 02:30PM - 04:15PM, Grant Science, Room G-7</t>
  </si>
  <si>
    <t>14 / 24</t>
  </si>
  <si>
    <t>CHM-1111-01 (29958) General Chem I</t>
  </si>
  <si>
    <t>08/24/2015-12/11/2015 Lecture Monday, Wednesday, Friday 08:30AM - 09:20AM, Grant Science, Room 153</t>
  </si>
  <si>
    <t>S. Davis</t>
  </si>
  <si>
    <t>23 / 120</t>
  </si>
  <si>
    <t>CHM-1111L-01 (29959) General Chem I Lab</t>
  </si>
  <si>
    <t>08/24/2015-12/07/2015 Lab Monday 02:30PM - 05:15PM, Grant Science, Room G-3</t>
  </si>
  <si>
    <t>M. Conrad</t>
  </si>
  <si>
    <t>CHM-1111L-02 (29960) General Chem I Lab</t>
  </si>
  <si>
    <t>08/25/2015-12/08/2015 Lab Tuesday 08:30AM - 11:15AM, Grant Science, Room G-3</t>
  </si>
  <si>
    <t>CHM-1111L-03 (29961) General Chem I Lab</t>
  </si>
  <si>
    <t>08/25/2015-12/08/2015 Lab Tuesday 02:30PM - 05:15PM, Grant Science, Room G-3</t>
  </si>
  <si>
    <t>CHM-1111L-04 (29962) General Chem I Lab</t>
  </si>
  <si>
    <t>08/27/2015-12/10/2015 Lab Thursday 08:30AM - 11:15AM, Grant Science, Room G-3</t>
  </si>
  <si>
    <t>13 / 24</t>
  </si>
  <si>
    <t>CHM-1111L-05 (29963) General Chem I Lab</t>
  </si>
  <si>
    <t>08/27/2015-12/10/2015 Lab Thursday 02:30PM - 05:15PM, Grant Science, Room G-3</t>
  </si>
  <si>
    <t>CHM-2201-01 (29964) Intro to Biochem</t>
  </si>
  <si>
    <t>08/24/2015-12/11/2015 Lecture Monday, Wednesday, Friday 10:30AM - 11:20AM, Grant Science, Room 153</t>
  </si>
  <si>
    <t>B. Ganong</t>
  </si>
  <si>
    <t>23 / 40</t>
  </si>
  <si>
    <t>CHM-2201L-01 (29965) Intro to Biochem Lab</t>
  </si>
  <si>
    <t>08/26/2015-12/09/2015 Lab Wednesday 01:30PM - 03:15PM, Grant Science, Room 102</t>
  </si>
  <si>
    <t>CHM-3301-01 (29967) Organic Chem I</t>
  </si>
  <si>
    <t>08/24/2015-12/11/2015 Lecture Monday, Wednesday, Friday 08:30AM - 09:20AM, Retan Center, Room G-1</t>
  </si>
  <si>
    <t>A. Kiessling</t>
  </si>
  <si>
    <t>CHM-3301L-01 (29968) Organic Chem I Lab</t>
  </si>
  <si>
    <t>08/24/2015-12/07/2015 Lab Monday 12:30PM - 03:20PM, Grant Science, Room G-21</t>
  </si>
  <si>
    <t>CHM-3301L-02 (29969) Organic Chem I Lab</t>
  </si>
  <si>
    <t>08/27/2015-12/10/2015 Lab Thursday 02:30PM - 05:15PM, Grant Science, Room G-20</t>
  </si>
  <si>
    <t>CHM-3311-01 (29970) Quant Anyls</t>
  </si>
  <si>
    <t>08/24/2015-12/11/2015 Lecture Monday, Wednesday, Friday 10:30AM - 11:20AM, Grant Science, Room 122</t>
  </si>
  <si>
    <t>S. Ramasamy</t>
  </si>
  <si>
    <t>CHM-3311L-01 (29971) Quant Anlys Lab</t>
  </si>
  <si>
    <t>08/25/2015-12/08/2015 Lab Tuesday 08:30AM - 12:15PM, Grant Science, Room 107</t>
  </si>
  <si>
    <t>CHM-3311L-02 (29972) Quant Anlys Lab</t>
  </si>
  <si>
    <t>08/27/2015-12/10/2015 Lab Thursday 08:30AM - 12:15PM, Grant Science, Room 107</t>
  </si>
  <si>
    <t>CHM-3321-01 (29974) Phys Chem I</t>
  </si>
  <si>
    <t>08/24/2015-12/11/2015 Lecture Monday, Wednesday, Friday 11:30AM - 12:20PM, Grant Science, Room G-3</t>
  </si>
  <si>
    <t>CHM-3321L-01 (29975) (W)Phys Chem I Lab</t>
  </si>
  <si>
    <t>08/26/2015-12/09/2015 Lab Wednesday 02:30PM - 06:15PM, Grant Science, Room 111</t>
  </si>
  <si>
    <t>CHM-3341-01 (29978) Biochem</t>
  </si>
  <si>
    <t>08/24/2015-12/11/2015 Lecture Monday, Wednesday, Friday 08:30AM - 09:20AM, Grant Science, Room 122</t>
  </si>
  <si>
    <t>13 / 25</t>
  </si>
  <si>
    <t>CHM-3341L-01 (29979) Biochem Lab</t>
  </si>
  <si>
    <t>08/24/2015-12/07/2015 Lab Monday 02:30PM - 05:15PM, Grant Science, Room 102</t>
  </si>
  <si>
    <t>CHM-4420-01 (29976) Qual Organic Chem</t>
  </si>
  <si>
    <t>08/25/2015-12/10/2015 Lecture Tuesday, Thursday 10:00AM - 10:50AM, Grant Science, Room 146</t>
  </si>
  <si>
    <t>CHM-4420L-01 (29977) Qual Organic Chem Lab</t>
  </si>
  <si>
    <t>08/25/2015-12/08/2015 Lab Tuesday 02:30PM - 05:15PM, Grant Science, Room G-20</t>
  </si>
  <si>
    <t>Undergra</t>
  </si>
  <si>
    <t>CIS-1115-01 (30444) Programming With Obj</t>
  </si>
  <si>
    <t>08/24/2015-12/11/2015 Lecture Monday, Wednesday, Friday 08:30AM - 09:20AM, Elliott Hall, Room 206 (more)...</t>
  </si>
  <si>
    <t>J. Phillips</t>
  </si>
  <si>
    <t>15 / 45</t>
  </si>
  <si>
    <t>CIS-1115L-01 (30445) Prog With Obj Lab</t>
  </si>
  <si>
    <t>08/25/2015-12/10/2015 Lab Tuesday, Thursday 08:30AM - 09:20AM, Elliott Hall, Room 207</t>
  </si>
  <si>
    <t>CIS-2206-01 (30446) (W)Bus Progrm Concpt I</t>
  </si>
  <si>
    <t>08/24/2015-12/11/2015 Lecture Monday, Wednesday, Friday 09:30AM - 10:20AM, Elliott Hall, Room 206 (more)...</t>
  </si>
  <si>
    <t>CIS-3308-01 (30455) Operations Research</t>
  </si>
  <si>
    <t>08/24/2015-12/11/2015 Lecture Monday, Wednesday, Friday 01:30PM - 02:20PM, Elliott Hall, Room 121 (more)...</t>
  </si>
  <si>
    <t>C. Lienhard</t>
  </si>
  <si>
    <t>14 / 16</t>
  </si>
  <si>
    <t>CIS-3309-01 (30452) Mgmt Info Systems</t>
  </si>
  <si>
    <t>08/24/2015-12/09/2015 Lecture Monday, Wednesday 02:30PM - 03:45PM, Elliott Hall, Room 206</t>
  </si>
  <si>
    <t>J. Sim</t>
  </si>
  <si>
    <t>CIS-3309-02 (30453) Mgmt Info Systems</t>
  </si>
  <si>
    <t>08/25/2015-12/10/2015 Lecture Tuesday, Thursday 01:00PM - 02:15PM, Elliott Hall, Room 206</t>
  </si>
  <si>
    <t>CIS-4460-01 (30441) (W)Sys Analysis Design</t>
  </si>
  <si>
    <t>08/25/2015-12/10/2015 Lecture Tuesday, Thursday 10:00AM - 11:15AM, Elliott Hall, Room 206</t>
  </si>
  <si>
    <t>Y. Liu</t>
  </si>
  <si>
    <t>CIS-4470-01 (31480) (W)Sys Impl &amp; Proj Mgmt</t>
  </si>
  <si>
    <t>CJA-1100-01 (30141) Intro to Crim Just</t>
  </si>
  <si>
    <t>08/24/2015-12/11/2015 Lecture Monday, Wednesday, Friday 11:30AM - 12:20PM, Allen Hall, Room 104</t>
  </si>
  <si>
    <t>J. Crowl</t>
  </si>
  <si>
    <t>CJA-2200-01 (31471) Svy of Policing</t>
  </si>
  <si>
    <t>CJA-2220-01 (30577) CJ RM &amp; Stats</t>
  </si>
  <si>
    <t>08/24/2015-12/11/2015 Lecture Monday, Wednesday, Friday 01:30PM - 02:20PM, Retan Center, Room 108</t>
  </si>
  <si>
    <t>CJA-2225-01 (30138) Intro to Crim</t>
  </si>
  <si>
    <t>08/24/2015-12/11/2015 Lecture Monday, Wednesday, Friday 12:30PM - 01:20PM, Retan Center, Room G-1</t>
  </si>
  <si>
    <t>J. Battin</t>
  </si>
  <si>
    <t>CJA-3262-01 (30139) Crim I &amp; I</t>
  </si>
  <si>
    <t>08/24/2015-12/11/2015 Lecture Monday, Wednesday, Friday 09:30AM - 10:20AM, Retan Center, Room G-7</t>
  </si>
  <si>
    <t>0 / 30</t>
  </si>
  <si>
    <t>CJA-3262-02 (30140) Crim I &amp; I</t>
  </si>
  <si>
    <t>08/24/2015-12/11/2015 Lecture Monday, Wednesday, Friday 11:30AM - 12:20PM, Retan Center, Room G-5</t>
  </si>
  <si>
    <t>CJA-3354-01 (30146) Crim Law</t>
  </si>
  <si>
    <t>08/25/2015-12/10/2015 Lecture Tuesday, Thursday 01:00PM - 02:15PM, Retan Center, Room G-1</t>
  </si>
  <si>
    <t>K. Johnson</t>
  </si>
  <si>
    <t>18 / 60</t>
  </si>
  <si>
    <t>CJA-3380-01 (30150) Vio Crim Beh</t>
  </si>
  <si>
    <t>08/25/2015-12/10/2015 Lecture Tuesday, Thursday 08:30AM - 09:45AM, Retan Center, Room G-4</t>
  </si>
  <si>
    <t>CJA-3395-01 (30144) Delinq &amp; Juv Just Sys</t>
  </si>
  <si>
    <t>08/24/2015-12/11/2015 Lecture Monday, Wednesday, Friday 02:30PM - 03:20PM, Retan Center, Room G-1</t>
  </si>
  <si>
    <t>CJA-4425-01 (30726) CJ Ethics</t>
  </si>
  <si>
    <t>08/24/2015-12/11/2015 Internship Days to be Announced, Times to be Announced, Room to be Announced</t>
  </si>
  <si>
    <t>CJA-4490-01 (30149) (W)Senior Seminar</t>
  </si>
  <si>
    <t>08/25/2015-12/10/2015 Lecture Tuesday, Thursday 10:00AM - 11:15AM, Retan Center, Room G-4</t>
  </si>
  <si>
    <t>Un</t>
  </si>
  <si>
    <t>CJA-4496-01 (30579) Neighborhoods and Crime</t>
  </si>
  <si>
    <t>08/25/2015-12/10/2015 Lecture Tuesday, Thursday 08:30AM - 09:45AM, Retan Center, Room 108</t>
  </si>
  <si>
    <t>26 / 50</t>
  </si>
  <si>
    <t>CJA-4496-03 (31751) Domestic Violence and Crisis M</t>
  </si>
  <si>
    <t>08/24/2015-12/11/2015 Credit by Exam Days to be Announced, Times to be Announced, Room to be Announced</t>
  </si>
  <si>
    <t>0 / 0</t>
  </si>
  <si>
    <t>CJA-4496-04 (31752) Patrol Procedures and Operatio</t>
  </si>
  <si>
    <t>COM-1101-01 (30392) Oral Comm</t>
  </si>
  <si>
    <t>08/24/2015-12/11/2015 Lecture Monday, Wednesday, Friday 09:30AM - 10:20AM, Retan Center, Room 106</t>
  </si>
  <si>
    <t>B. Bernum</t>
  </si>
  <si>
    <t>0 / 27</t>
  </si>
  <si>
    <t>COM-1101-02 (30393) Oral Comm</t>
  </si>
  <si>
    <t>08/24/2015-12/11/2015 Lecture Monday, Wednesday, Friday 08:30AM - 09:20AM, Retan Center, Room 106</t>
  </si>
  <si>
    <t>COM-1103-01 (30394) Speaking Effect in Groups</t>
  </si>
  <si>
    <t>08/25/2015-12/10/2015 Lecture Tuesday, Thursday 10:00AM - 11:15AM, Retan Center, Room 106</t>
  </si>
  <si>
    <t>COM-2208-01 (30404) Intro Electronic Media</t>
  </si>
  <si>
    <t>G. McIntyre</t>
  </si>
  <si>
    <t>15 / 35</t>
  </si>
  <si>
    <t>COM-2220-01 (30405) Electronic Media History</t>
  </si>
  <si>
    <t>08/25/2015-12/10/2015 Lecture Tuesday, Thursday 01:00PM - 02:15PM, Retan Center, Room G-7</t>
  </si>
  <si>
    <t>COM-2230-01 (30397) (W)Wrtg Elect Media</t>
  </si>
  <si>
    <t>08/25/2015-12/10/2015 Lecture Tuesday, Thursday 10:00AM - 11:15AM, Retan Center, Room 110</t>
  </si>
  <si>
    <t>C. Hoy</t>
  </si>
  <si>
    <t>COM-3303-01 (30406) TV &amp; Radio Announcing</t>
  </si>
  <si>
    <t>08/24/2015-12/09/2015 Lecture Monday, Wednesday 02:30PM - 03:45PM, Allen Hall, Room 205</t>
  </si>
  <si>
    <t>14 / 27</t>
  </si>
  <si>
    <t>COM-3304-01 (30399) Adv Video Production</t>
  </si>
  <si>
    <t>08/24/2015-12/11/2015 Lecture Monday 02:30PM - 03:20PM, Allen Hall, Room 203-TV (more)...</t>
  </si>
  <si>
    <t>18 / 25</t>
  </si>
  <si>
    <t>COM-3360-01 (30411) (W)Organizational Comm</t>
  </si>
  <si>
    <t>08/24/2015-12/11/2015 Lecture Monday, Wednesday, Friday 11:30AM - 12:20PM, Belknap Hall, Room 201</t>
  </si>
  <si>
    <t>K. Young</t>
  </si>
  <si>
    <t>COM-4410-01 (31482) Internship</t>
  </si>
  <si>
    <t>COM-4425-01 (30395) (W)Com Trng Dev</t>
  </si>
  <si>
    <t>08/25/2015-12/10/2015 Lecture Tuesday, Thursday 08:30AM - 09:45AM, Retan Center, Room 106</t>
  </si>
  <si>
    <t>COM-4440-01 (30403) (W)Communication Law</t>
  </si>
  <si>
    <t>08/24/2015-12/11/2015 Lecture Monday, Wednesday, Friday 10:30AM - 11:20AM, Belknap Hall, Room 202</t>
  </si>
  <si>
    <t>0 / 35</t>
  </si>
  <si>
    <t>COM-4450-01 (30737) President of MUTV</t>
  </si>
  <si>
    <t>COM-4450-02 (30814) General Manager, WNTE-FM</t>
  </si>
  <si>
    <t>COM-4450-03 (31521) Social Media Content Curator</t>
  </si>
  <si>
    <t>COM-4450-04 (31522) Mountie Den Social Media Merch</t>
  </si>
  <si>
    <t>ECO-1001-01 (30155) Intro Econ Thinking</t>
  </si>
  <si>
    <t>08/24/2015-12/11/2015 Lecture Monday, Wednesday, Friday 08:30AM - 09:20AM, Elliott Hall, Room 101</t>
  </si>
  <si>
    <t>B. Carpenter</t>
  </si>
  <si>
    <t>32 / 50</t>
  </si>
  <si>
    <t>ECO-1101-01 (30157) Prin of Macroeconomics</t>
  </si>
  <si>
    <t>08/25/2015-12/10/2015 Lecture Tuesday, Thursday 08:30AM - 09:45AM, Elliott Hall, Room 101</t>
  </si>
  <si>
    <t>24 / 50</t>
  </si>
  <si>
    <t>ECO-1101-02 (30158) Prin of Macroeconomics</t>
  </si>
  <si>
    <t>08/25/2015-12/10/2015 Lecture Tuesday, Thursday 10:00AM - 11:15AM, Elliott Hall, Room 101</t>
  </si>
  <si>
    <t>ED-1102-01 (30102) Intro to Education</t>
  </si>
  <si>
    <t>08/25/2015-12/10/2015 Lecture Tuesday, Thursday 01:00PM - 02:15PM, Retan Center, Room 109</t>
  </si>
  <si>
    <t>M. Whitecraft</t>
  </si>
  <si>
    <t>28 / 35</t>
  </si>
  <si>
    <t>ED-2205-01 (30087) Educational Psychology</t>
  </si>
  <si>
    <t>08/24/2015-12/11/2015 Lecture Monday, Wednesday, Friday 01:30PM - 02:20PM, Retan Center, Room 105</t>
  </si>
  <si>
    <t>L. Hammann</t>
  </si>
  <si>
    <t>ED-3312-01 (30724) Tch Sec Eng Lang Art</t>
  </si>
  <si>
    <t>N. Werner-Burke</t>
  </si>
  <si>
    <t>ED-3313-02 (31537) Tch Sec Science &amp; Technology</t>
  </si>
  <si>
    <t>ED-3314-01 (30693) Tch Sec Math</t>
  </si>
  <si>
    <t>ED-4400-01 (30080) (W)Student Teaching</t>
  </si>
  <si>
    <t>ED-4400-02 (31477) (W)Student Teaching</t>
  </si>
  <si>
    <t>K. Guenther</t>
  </si>
  <si>
    <t>ED-4400L-01 (30081) (W)Sen Lab Bec a Professional</t>
  </si>
  <si>
    <t>08/26/2015-12/09/2015 Lab Wednesday 04:00PM - 06:00PM, Retan Center, Room 109</t>
  </si>
  <si>
    <t>C. Ruth</t>
  </si>
  <si>
    <t>ELE-1190-01 (30088) Child Development I</t>
  </si>
  <si>
    <t>08/24/2015-12/11/2015 Lecture Monday, Wednesday, Friday 08:30AM - 09:20AM, Retan Center, Room 104</t>
  </si>
  <si>
    <t>46 / 50</t>
  </si>
  <si>
    <t>ELE-2800-01 (30095) Ed Curric and Methods</t>
  </si>
  <si>
    <t>08/24/2015-12/11/2015 Lecture Monday, Wednesday, Friday 11:30AM - 12:20PM, Retan Center, Room 106</t>
  </si>
  <si>
    <t>23 / 30</t>
  </si>
  <si>
    <t>ELE-3388-01 (30090) Math Methods I</t>
  </si>
  <si>
    <t>08/24/2015-12/11/2015 Lecture Monday, Wednesday, Friday 09:30AM - 10:20AM, Retan Center, Room 104</t>
  </si>
  <si>
    <t>47 / 50</t>
  </si>
  <si>
    <t>ELE-3388-02 (31435) Math Methods I</t>
  </si>
  <si>
    <t>ELE-3395-01 (30083) Integrating Arts</t>
  </si>
  <si>
    <t>08/25/2015-12/10/2015 Lecture Tuesday, Thursday 10:00AM - 11:15AM, Retan Center, Room 201</t>
  </si>
  <si>
    <t>ELE-3400-01 (30097) School Experiences</t>
  </si>
  <si>
    <t>08/24/2015-10/09/2015 Lecture Monday, Wednesday, Friday 08:30AM - 10:20AM, Retan Center, Room 110</t>
  </si>
  <si>
    <t>C. Ribble</t>
  </si>
  <si>
    <t>ELE-4400-01 (30696) (W)Student Teaching</t>
  </si>
  <si>
    <t>ELE-4400L-01 (30082) (W)Snr Lab: Becoming a Pro</t>
  </si>
  <si>
    <t>ENG-0090-01 (30505) Basic Wrtg Skills</t>
  </si>
  <si>
    <t>08/25/2015-12/10/2015 Lecture Tuesday, Thursday 10:00AM - 11:15AM, Belknap Hall, Room 104</t>
  </si>
  <si>
    <t>J. Guignard</t>
  </si>
  <si>
    <t>ENG-0090-02 (30543) Basic Wrtg Skills</t>
  </si>
  <si>
    <t>08/25/2015-12/10/2015 Lecture Tuesday, Thursday 01:00PM - 02:15PM, Belknap Hall, Room 101</t>
  </si>
  <si>
    <t>M. Tuckey</t>
  </si>
  <si>
    <t>ENG-0090-03 (30544) Basic Wrtg Skills</t>
  </si>
  <si>
    <t>08/25/2015-12/10/2015 Lecture Tuesday, Thursday 10:00AM - 11:15AM, Belknap Hall, Room G-3</t>
  </si>
  <si>
    <t>ENG-0090-04 (30529) Basic Wrtg Skills</t>
  </si>
  <si>
    <t>08/24/2015-12/09/2015 Lecture Monday, Wednesday 02:30PM - 03:45PM, Belknap Hall, Room 102</t>
  </si>
  <si>
    <t>M. Scott</t>
  </si>
  <si>
    <t>U</t>
  </si>
  <si>
    <t>ENG-1112-01 (30508) (W)Composition I</t>
  </si>
  <si>
    <t>08/24/2015-12/11/2015 Lecture Monday, Wednesday, Friday 12:30PM - 01:20PM, Belknap Hall, Room 103</t>
  </si>
  <si>
    <t>A. Harris</t>
  </si>
  <si>
    <t>ENG-1112-02 (30509) (W)Composition I</t>
  </si>
  <si>
    <t>08/24/2015-12/11/2015 Lecture Monday, Wednesday, Friday 01:30PM - 02:20PM, Belknap Hall, Room 103</t>
  </si>
  <si>
    <t>ENG-1112-03 (30522) (W)Composition I</t>
  </si>
  <si>
    <t>08/24/2015-12/11/2015 Lecture Monday, Wednesday, Friday 09:30AM - 10:20AM, Belknap Hall, Room 103</t>
  </si>
  <si>
    <t>B. Lint</t>
  </si>
  <si>
    <t>0 / 25</t>
  </si>
  <si>
    <t>ENG-1112-04 (30523) (W)Composition I</t>
  </si>
  <si>
    <t>08/24/2015-12/11/2015 Lecture Monday, Wednesday, Friday 10:30AM - 11:20AM, Belknap Hall, Room 103</t>
  </si>
  <si>
    <t>ENG-1112-05 (30526) (W)Composition I</t>
  </si>
  <si>
    <t>08/25/2015-12/10/2015 Lecture Tuesday, Thursday 02:30PM - 03:45PM, Belknap Hall, Room 103</t>
  </si>
  <si>
    <t>D. Mason, M. Scott</t>
  </si>
  <si>
    <t>ENG-1112-06 (30536) (W)Composition I</t>
  </si>
  <si>
    <t>08/25/2015-12/10/2015 Lecture Tuesday, Thursday 08:30AM - 09:45AM, Belknap Hall, Room 102</t>
  </si>
  <si>
    <t>D. Stinebeck</t>
  </si>
  <si>
    <t>ENG-1112-07 (30527) (W)Composition I</t>
  </si>
  <si>
    <t>08/25/2015-12/10/2015 Lecture Tuesday, Thursday 01:00PM - 02:15PM, Belknap Hall, Room 103</t>
  </si>
  <si>
    <t>D. Mason, A. Werlock</t>
  </si>
  <si>
    <t>ENG-1112-08 (30537) (W)Composition I</t>
  </si>
  <si>
    <t>08/25/2015-12/10/2015 Lecture Tuesday, Thursday 10:00AM - 11:15AM, Belknap Hall, Room 102</t>
  </si>
  <si>
    <t>ENG-1112-09 (30548) (W)Composition I</t>
  </si>
  <si>
    <t>08/24/2015-12/09/2015 Lecture Monday, Wednesday 02:30PM - 03:45PM, Retan Center, Room G-4</t>
  </si>
  <si>
    <t>E. Washington</t>
  </si>
  <si>
    <t>ENG-1112-10 (30549) (W)Composition I</t>
  </si>
  <si>
    <t>08/24/2015-12/09/2015 Lecture Monday, Wednesday 04:00PM - 05:15PM, Retan Center, Room G-4</t>
  </si>
  <si>
    <t>14 / 25</t>
  </si>
  <si>
    <t>ENG-1115-01 (30498) Intro to Lit</t>
  </si>
  <si>
    <t>08/24/2015-12/11/2015 Lecture Monday, Wednesday, Friday 01:30PM - 02:20PM, Belknap Hall, Room 104</t>
  </si>
  <si>
    <t>A. Werlock</t>
  </si>
  <si>
    <t>ENG-1115-03 (30593) Intro to Lit</t>
  </si>
  <si>
    <t>08/24/2015-12/11/2015 Lecture Monday, Wednesday, Friday 09:30AM - 10:20AM, Retan Center, Room 105</t>
  </si>
  <si>
    <t>ENG-1130-01 (30532) (W)Intro to Lit Studies</t>
  </si>
  <si>
    <t>08/24/2015-12/11/2015 Lecture Monday, Wednesday, Friday 09:30AM - 10:20AM, Belknap Hall, Room G-3</t>
  </si>
  <si>
    <t>L. Pifer</t>
  </si>
  <si>
    <t>22 / 30</t>
  </si>
  <si>
    <t>ENG-2252-01 (30504) (W)Intro to Poetry Wrtg</t>
  </si>
  <si>
    <t>08/25/2015-12/10/2015 Lecture Tuesday, Thursday 01:00PM - 02:15PM, Belknap Hall, Room G-2</t>
  </si>
  <si>
    <t>L. Guignard</t>
  </si>
  <si>
    <t>ENG-2254-01 (30539) (W)Intro to Fiction Wrtg</t>
  </si>
  <si>
    <t>08/25/2015-12/10/2015 Lecture Tuesday, Thursday 10:00AM - 11:15AM, Belknap Hall, Room G-2</t>
  </si>
  <si>
    <t>L. Sullivan-Blum</t>
  </si>
  <si>
    <t>ENG-3278-01 (30538) Svy American Lit I</t>
  </si>
  <si>
    <t>08/25/2015-12/10/2015 Lecture Tuesday, Thursday 02:30PM - 03:45PM, Belknap Hall, Room 104</t>
  </si>
  <si>
    <t>13 / 40</t>
  </si>
  <si>
    <t>ENG-3313-01 (30499) (W)Composition II</t>
  </si>
  <si>
    <t>08/24/2015-12/11/2015 Lecture Monday, Wednesday, Friday 10:30AM - 11:20AM, Belknap Hall, Room 102</t>
  </si>
  <si>
    <t>ENG-3313-02 (30500) (W)Composition II</t>
  </si>
  <si>
    <t>08/24/2015-12/11/2015 Lecture Monday, Wednesday, Friday 09:30AM - 10:20AM, Belknap Hall, Room 102</t>
  </si>
  <si>
    <t>ENG-3313-03 (30533) (W)Composition II</t>
  </si>
  <si>
    <t>08/24/2015-12/11/2015 Lecture Monday, Wednesday, Friday 12:30PM - 01:20PM, Belknap Hall, Room 102</t>
  </si>
  <si>
    <t>ENG-3313-04 (30534) (W)Composition II</t>
  </si>
  <si>
    <t>08/24/2015-12/11/2015 Lecture Monday, Wednesday, Friday 01:30PM - 02:20PM, Belknap Hall, Room 102</t>
  </si>
  <si>
    <t>Unde</t>
  </si>
  <si>
    <t>ENG-3313-05 (30503) (W)Composition II</t>
  </si>
  <si>
    <t>08/24/2015-12/09/2015 Lecture Monday, Wednesday 02:30PM - 03:45PM, Belknap Hall, Room G-3</t>
  </si>
  <si>
    <t>ENG-3313-06 (30502) (W)Composition II</t>
  </si>
  <si>
    <t>08/25/2015-12/10/2015 Lecture Tuesday, Thursday 01:00PM - 02:15PM, Belknap Hall, Room G-3</t>
  </si>
  <si>
    <t>ENG-3316-01 (30507) (W)Creative Nonfiction Writ</t>
  </si>
  <si>
    <t>08/24/2015-12/09/2015 Lecture Monday, Wednesday 02:30PM - 03:45PM, Belknap Hall, Room G-2</t>
  </si>
  <si>
    <t>ENG-3324-01 (30725) (W)Comp Theory &amp; Practice</t>
  </si>
  <si>
    <t>ENG-3326-01 (30511) Women's Lit</t>
  </si>
  <si>
    <t>08/24/2015-12/11/2015 Lecture Monday, Wednesday, Friday 10:30AM - 11:20AM, Belknap Hall, Room 104</t>
  </si>
  <si>
    <t>ENG-3360-01 (30594) Brit Lit Since 1900</t>
  </si>
  <si>
    <t>08/28/2015-12/11/2015 Lecture Monday, Wednesday, Friday 09:30AM - 10:20AM, Belknap Hall, Room 101</t>
  </si>
  <si>
    <t>ENG-3404-01 (30525) Web Writing</t>
  </si>
  <si>
    <t>08/24/2015-12/11/2015 Lecture Monday, Wednesday, Friday 01:30PM - 02:20PM, Belknap Hall, Room 101</t>
  </si>
  <si>
    <t>ENG-4416-01 (30649) (W)Novel Wrtg</t>
  </si>
  <si>
    <t>08/25/2015-12/10/2015 Lecture Tuesday, Thursday 01:00PM - 02:15PM, Belknap Hall, Room 102</t>
  </si>
  <si>
    <t>ENG-4497-01 (31378) Practicum</t>
  </si>
  <si>
    <t>ENG-4497-02 (31487) Practicum</t>
  </si>
  <si>
    <t>FIN-3380-01 (30026) (W)Mng Finance</t>
  </si>
  <si>
    <t>08/25/2015-12/10/2015 Lecture Tuesday, Thursday 08:30AM - 09:45AM, Elliott Hall, Room 104</t>
  </si>
  <si>
    <t>FORL-2255-01 (30653) Intro Italian I</t>
  </si>
  <si>
    <t>08/24/2015-12/11/2015 Lecture Monday, Wednesday, Friday 10:30AM - 11:20AM, Retan Center, Room 109</t>
  </si>
  <si>
    <t>B. Holtman</t>
  </si>
  <si>
    <t>15 / 28</t>
  </si>
  <si>
    <t>FYS-1100-01 (30031) FYS: Animal Allie, Mate &amp; Riv</t>
  </si>
  <si>
    <t>08/25/2015-12/10/2015 Lecture Tuesday, Thursday 10:00AM - 11:15AM, Retan Center, Room 105</t>
  </si>
  <si>
    <t>FYS-1100-02 (30159) FYS: Public Issues Globl Econ</t>
  </si>
  <si>
    <t>08/24/2015-12/11/2015 Lecture Monday, Wednesday, Friday 09:30AM - 10:20AM, Elliott Hall, Room 101</t>
  </si>
  <si>
    <t>FYS-1100-03 (30181) FYS: The Good Life</t>
  </si>
  <si>
    <t>08/24/2015-12/11/2015 Lecture Monday, Wednesday, Friday 12:30PM - 01:20PM, Belknap Hall, Room 101</t>
  </si>
  <si>
    <t>A. McEvoy</t>
  </si>
  <si>
    <t>FYS-1100-04 (30191) FYS: Debates in Curr Affairs</t>
  </si>
  <si>
    <t>08/24/2015-12/11/2015 Lecture Monday, Wednesday, Friday 01:30PM - 02:20PM, Retan Center, Room 110</t>
  </si>
  <si>
    <t>J. Rothermel</t>
  </si>
  <si>
    <t>FYS-1100-05 (30331) FYS: Our Lives Through Music</t>
  </si>
  <si>
    <t>08/25/2015-12/10/2015 Lecture Tuesday, Thursday 10:00AM - 11:15AM, Butler Center, Room 163</t>
  </si>
  <si>
    <t>S. Laib</t>
  </si>
  <si>
    <t>FYS-1100-06 (30343) FYS: My Life in Pictures</t>
  </si>
  <si>
    <t>08/24/2015-12/11/2015 Lecture Monday, Wednesday, Friday 01:30PM - 02:20PM, Butler Center, Room 102</t>
  </si>
  <si>
    <t>S. Monkelien</t>
  </si>
  <si>
    <t>FYS-1100-07 (30477) FYS:Type &amp; Clay: Create Iden</t>
  </si>
  <si>
    <t>08/25/2015-12/10/2015 Lecture Tuesday, Thursday 01:00PM - 02:15PM, Allen Hall, Room 022</t>
  </si>
  <si>
    <t>FYS-1100-08 (30484) FYS: Art &amp; Hist of the Book</t>
  </si>
  <si>
    <t>08/24/2015-12/09/2015 Lecture Monday, Wednesday 02:30PM - 03:45PM, Allen Hall, Room 124</t>
  </si>
  <si>
    <t>FYS-1100-09 (30513) FYS: Fabulous Berlin</t>
  </si>
  <si>
    <t>08/24/2015-12/11/2015 Lecture Monday, Wednesday, Friday 12:30PM - 01:20PM, Retan Center, Room G-4</t>
  </si>
  <si>
    <t>FYS-1100-10 (30518) FYS: Machu Picchu</t>
  </si>
  <si>
    <t>08/24/2015-12/11/2015 Lecture Monday, Wednesday, Friday 09:30AM - 10:20AM, Belknap Hall, Room G-8</t>
  </si>
  <si>
    <t>W. Keeth</t>
  </si>
  <si>
    <t>FYS-1100-12 (30528) FYS: Zombie Apocalypse</t>
  </si>
  <si>
    <t>08/25/2015-12/10/2015 Lecture Tuesday, Thursday 10:00AM - 11:15AM, Belknap Hall, Room 103</t>
  </si>
  <si>
    <t>FYS-1100-13 (30531) FYS: Discovering France</t>
  </si>
  <si>
    <t>08/24/2015-12/09/2015 Lecture Monday, Wednesday 04:00PM - 05:15PM, Belknap Hall, Room G-8</t>
  </si>
  <si>
    <t>M. Oyallon</t>
  </si>
  <si>
    <t>15 / 25</t>
  </si>
  <si>
    <t>FYS-1100-14 (30535) FYS: Grimm Variations</t>
  </si>
  <si>
    <t>08/24/2015-12/11/2015 Lecture Monday, Wednesday, Friday 10:30AM - 11:20AM, Belknap Hall, Room G-3</t>
  </si>
  <si>
    <t>FYS-1100-15 (30556) FYS: The Journey of Life</t>
  </si>
  <si>
    <t>08/25/2015-12/10/2015 Lecture Tuesday, Thursday 04:00PM - 05:15PM, Belknap Hall, Room G-3</t>
  </si>
  <si>
    <t>J. Powley</t>
  </si>
  <si>
    <t>FYS-1100-18 (30648) FYS:Climb That Mountain</t>
  </si>
  <si>
    <t>08/25/2015-12/10/2015 Lecture Tuesday, Thursday 02:30PM - 03:45PM, Belknap Hall, Room 102</t>
  </si>
  <si>
    <t>FYS-1100-19 (30701) FYS: Serving to Learn</t>
  </si>
  <si>
    <t>08/25/2015-12/10/2015 Lecture Tuesday, Thursday 01:00PM - 02:15PM, South Hall, Room 102</t>
  </si>
  <si>
    <t>C. Cummings</t>
  </si>
  <si>
    <t>FYS-1100-22 (30780) Intercollegiate Athl in US</t>
  </si>
  <si>
    <t>08/25/2015-12/10/2015 Lecture Tuesday, Thursday 01:00PM - 02:15PM, Elliott Hall, Room 116</t>
  </si>
  <si>
    <t>R. Maisner</t>
  </si>
  <si>
    <t>GEG-1101-01 (30250) World Regional Geog</t>
  </si>
  <si>
    <t>08/24/2015-12/11/2015 Lecture Monday, Wednesday, Friday 10:30AM - 11:20AM, Retan Center, Room G-1</t>
  </si>
  <si>
    <t>A. Shears</t>
  </si>
  <si>
    <t>14 / 100</t>
  </si>
  <si>
    <t>GEG-1111-01 (30242) Physical Geog</t>
  </si>
  <si>
    <t>08/24/2015-12/11/2015 Lecture Monday, Wednesday, Friday 11:30AM - 12:20PM, Belknap Hall, Room 202</t>
  </si>
  <si>
    <t>L. Kennedy</t>
  </si>
  <si>
    <t>GEG-1122-01 (30599) Enviro Issues</t>
  </si>
  <si>
    <t>08/24/2015-12/11/2015 Lecture Monday, Wednesday, Friday 10:30AM - 11:20AM, Retan Center, Room G-4</t>
  </si>
  <si>
    <t>J. Demchak</t>
  </si>
  <si>
    <t>GEG-1122-02 (30602) Enviro Issues</t>
  </si>
  <si>
    <t>08/24/2015-12/11/2015 Lecture Monday, Wednesday, Friday 11:30AM - 12:20PM, Retan Center, Room G-4</t>
  </si>
  <si>
    <t>GEG-2200-01 (30640) Intro to GIS</t>
  </si>
  <si>
    <t>08/24/2015-12/09/2015 Lecture Monday, Wednesday 12:30PM - 01:20PM, Belknap Hall, Room 104</t>
  </si>
  <si>
    <t>24 / 48</t>
  </si>
  <si>
    <t>GEG-2200L-01 (30641) Intro to GIS Lab</t>
  </si>
  <si>
    <t>08/24/2015-12/07/2015 Lecture Monday 01:30PM - 03:20PM, Belknap Hall, Room 209</t>
  </si>
  <si>
    <t>GEG-2200L-02 (30642) Intro to GIS Lab</t>
  </si>
  <si>
    <t>08/26/2015-12/09/2015 Lecture Wednesday 01:30PM - 03:20PM, Belknap Hall, Room 209</t>
  </si>
  <si>
    <t>GEG-3060-01 (30241) Principles of Soil Science</t>
  </si>
  <si>
    <t>08/25/2015-12/10/2015 Lecture Tuesday, Thursday 08:30AM - 09:45AM, Belknap Hall, Room 203</t>
  </si>
  <si>
    <t>GEG-3285-01 (30643) Cartographic Methods</t>
  </si>
  <si>
    <t>08/25/2015-12/10/2015 Lecture Tuesday, Thursday 01:00PM - 02:15PM, Belknap Hall, Room 202</t>
  </si>
  <si>
    <t>GEL-1125-01 (30637) Physical Geology</t>
  </si>
  <si>
    <t>08/24/2015-12/09/2015 Lecture Monday, Wednesday 12:30PM - 01:20PM, Allen Hall, Room 104</t>
  </si>
  <si>
    <t>C. Kopf</t>
  </si>
  <si>
    <t>15 / 100</t>
  </si>
  <si>
    <t>GEL-1125L-01 (30638) Physical Geology Lab</t>
  </si>
  <si>
    <t>08/24/2015-12/07/2015 Lecture Monday 01:30PM - 03:20PM, Belknap Hall, Room 203</t>
  </si>
  <si>
    <t>GEL-1125L-02 (30639) Physical Geology Lab</t>
  </si>
  <si>
    <t>08/24/2015-12/07/2015 Lecture Monday 03:30PM - 05:20PM, Belknap Hall, Room 203</t>
  </si>
  <si>
    <t>GEL-1125L-03 (30644) Physical Geology Lab</t>
  </si>
  <si>
    <t>08/26/2015-12/09/2015 Lecture Wednesday 01:30PM - 03:20PM, Belknap Hall, Room 203</t>
  </si>
  <si>
    <t>L. Stocks</t>
  </si>
  <si>
    <t>GEL-1125L-04 (30645) Physical Geology Lab</t>
  </si>
  <si>
    <t>08/26/2015-12/09/2015 Lecture Wednesday 03:30PM - 05:20PM, Belknap Hall, Room 203</t>
  </si>
  <si>
    <t>GEL-1125L-05 (30646) Physical Geology Lab</t>
  </si>
  <si>
    <t>08/28/2015-12/11/2015 Lecture Friday 12:30PM - 02:20PM, Belknap Hall, Room 203</t>
  </si>
  <si>
    <t>GEL-2810-01 (30248) Oil &amp; Gas Geology</t>
  </si>
  <si>
    <t>08/25/2015-12/10/2015 Lecture Tuesday, Thursday 10:00AM - 11:15AM, Belknap Hall, Room 202</t>
  </si>
  <si>
    <t>GEL-3322-01 (30257) Historical Geol</t>
  </si>
  <si>
    <t>08/25/2015-12/10/2015 Lecture Tuesday, Thursday 01:00PM - 02:15PM, Belknap Hall, Room 203</t>
  </si>
  <si>
    <t>GEL-3500-01 (30244) Gel Mapping/Analysis</t>
  </si>
  <si>
    <t>08/24/2015-12/11/2015 Lecture Tuesday, Thursday 02:30PM - 03:45PM, Belknap Hall, Room 203 (more)...</t>
  </si>
  <si>
    <t>16 / 28</t>
  </si>
  <si>
    <t>GEL-3520-01 (31556) Structural Geology</t>
  </si>
  <si>
    <t>GEOS-2821-01 (30656) Map Reading/Interp</t>
  </si>
  <si>
    <t>08/24/2015-12/09/2015 Lecture Monday, Wednesday 02:30PM - 03:45PM, Belknap Hall, Room 201</t>
  </si>
  <si>
    <t>R. Dodson</t>
  </si>
  <si>
    <t>13 / 28</t>
  </si>
  <si>
    <t>GEOS-2880-01 (30657) Env. Impact Assess</t>
  </si>
  <si>
    <t>08/24/2015-12/11/2015 Lecture Monday, Wednesday, Friday 10:30AM - 11:20AM, Belknap Hall, Room 203</t>
  </si>
  <si>
    <t>GEOS-3020-01 (31593) Practicum</t>
  </si>
  <si>
    <t>GER-1101-01 (30514) Intro German I</t>
  </si>
  <si>
    <t>08/24/2015-12/11/2015 Lecture Monday, Wednesday, Friday 09:30AM - 10:20AM, Retan Center, Room 109</t>
  </si>
  <si>
    <t>GER-2201-01 (30836) Interm German I</t>
  </si>
  <si>
    <t>GRA-2202-01 (30485) Intro Graphic Design</t>
  </si>
  <si>
    <t>08/24/2015-12/11/2015 Lecture Wednesday, Friday 09:00AM - 11:20AM, Allen Hall, Room 214 (more)...</t>
  </si>
  <si>
    <t>M. Schlegel</t>
  </si>
  <si>
    <t>GRA-3302-01 (30468) Interactive Design</t>
  </si>
  <si>
    <t>08/24/2015-12/11/2015 Lecture Tuesday, Thursday 09:00AM - 11:20AM, Allen Hall, Room 214 (more)...</t>
  </si>
  <si>
    <t>GRA-4402-01 (30469) Adv Interactive Design</t>
  </si>
  <si>
    <t>GRA-4405-01 (30738) Graphic Design Practicum</t>
  </si>
  <si>
    <t>GRA-4410-01 (31484) Graph Design Internship</t>
  </si>
  <si>
    <t>GRA-4497-01 (30961) Graphic Design: Senior Seminar</t>
  </si>
  <si>
    <t>GRA-4497-02 (31175) Graphic Design Practic</t>
  </si>
  <si>
    <t>HON-2255-01 (30178) Critical Thinking</t>
  </si>
  <si>
    <t>08/24/2015-12/11/2015 Lecture Monday, Wednesday, Friday 11:30AM - 12:20PM, Retan Center, Room G-1</t>
  </si>
  <si>
    <t>HON-2500-01 (30671) Why Become Educated?</t>
  </si>
  <si>
    <t>08/24/2015-12/11/2015 Lecture Monday, Wednesday, Friday 02:30PM - 03:20PM, Belknap Hall, Room 101</t>
  </si>
  <si>
    <t>A. McEvoy, A. Brennan, J. Bosworth</t>
  </si>
  <si>
    <t>HON-4455-02 (30168) (W)Nazi Germany &amp; Holocaust</t>
  </si>
  <si>
    <t>08/24/2015-12/11/2015 Lecture Monday, Wednesday, Friday 01:30PM - 02:20PM, Retan Center, Room G-5</t>
  </si>
  <si>
    <t>A. Gaskievicz</t>
  </si>
  <si>
    <t>HON-4455-03 (30180) Soc &amp; Pol Phil</t>
  </si>
  <si>
    <t>08/24/2015-12/09/2015 Lecture Monday, Wednesday 02:30PM - 03:45PM, Retan Center, Room 104</t>
  </si>
  <si>
    <t>I. Newman</t>
  </si>
  <si>
    <t>HPE-3340-01 (29764) First Aid &amp; CPR</t>
  </si>
  <si>
    <t>08/24/2015-10/16/2015 Lecture Tuesday, Thursday 10:00AM - 11:15AM, Decker Gym, Room 113A (more)...</t>
  </si>
  <si>
    <t>K. Decker</t>
  </si>
  <si>
    <t>HPE-3340-02 (29765) First Aid &amp; CPR</t>
  </si>
  <si>
    <t>08/24/2015-10/16/2015 Lecture Tuesday, Thursday 11:30AM - 12:45PM, Decker Gym, Room 113A (more)...</t>
  </si>
  <si>
    <t>Undergr</t>
  </si>
  <si>
    <t>HST-1113-01 (30164) World Hist Since 1900</t>
  </si>
  <si>
    <t>08/24/2015-12/11/2015 Lecture Monday, Wednesday, Friday 10:30AM - 11:20AM, Butler Center, Room 163</t>
  </si>
  <si>
    <t>HST-1113-02 (30165) World Hist Since 1900</t>
  </si>
  <si>
    <t>08/24/2015-12/11/2015 Lecture Monday, Wednesday, Friday 11:30AM - 12:20PM, Butler Center, Room 163</t>
  </si>
  <si>
    <t>HST-2201-01 (30170) US History to 1877</t>
  </si>
  <si>
    <t>08/24/2015-12/11/2015 Lecture Monday, Wednesday, Friday 08:30AM - 09:20AM, Retan Center, Room G-5</t>
  </si>
  <si>
    <t>HST-2201-02 (30171) US History to 1877</t>
  </si>
  <si>
    <t>08/24/2015-12/11/2015 Lecture Monday, Wednesday, Friday 09:30AM - 10:20AM, Retan Center, Room G-5</t>
  </si>
  <si>
    <t>HST-2201-03 (30160) US History to 1877</t>
  </si>
  <si>
    <t>08/25/2015-12/10/2015 Lecture Tuesday, Thursday 10:00AM - 11:15AM, Retan Center, Room 104</t>
  </si>
  <si>
    <t>F. Chua</t>
  </si>
  <si>
    <t>HST-2201-04 (30161) US History to 1877</t>
  </si>
  <si>
    <t>08/25/2015-12/10/2015 Lecture Tuesday, Thursday 01:00PM - 02:15PM, Retan Center, Room 104</t>
  </si>
  <si>
    <t>13 / 50</t>
  </si>
  <si>
    <t>HST-3316-01 (30707) Tchg Secondary Social Studies</t>
  </si>
  <si>
    <t>HST-3320-01 (30162) Hist of Amer Tech &amp; Enviro</t>
  </si>
  <si>
    <t>08/24/2015-12/11/2015 Lecture Monday, Wednesday, Friday 12:30PM - 01:20PM, Retan Center, Room 108</t>
  </si>
  <si>
    <t>17 / 30</t>
  </si>
  <si>
    <t>HST-3388-01 (30166) Hist of Africa</t>
  </si>
  <si>
    <t>08/24/2015-12/11/2015 Lecture Monday, Wednesday, Friday 02:30PM - 03:20PM, Retan Center, Room G-5</t>
  </si>
  <si>
    <t>HST-4420-01 (30167) (W)Nazi Germany &amp; Holocaust</t>
  </si>
  <si>
    <t>HST-4496-01 (30163) (W)Mod Consum Culture</t>
  </si>
  <si>
    <t>08/24/2015-12/11/2015 Lecture Monday, Wednesday, Friday 10:30AM - 11:20AM, Retan Center, Room 108</t>
  </si>
  <si>
    <t>22 / 27</t>
  </si>
  <si>
    <t>LDR-2325-01 (30216) Intro Lead Studies</t>
  </si>
  <si>
    <t>08/25/2015-12/10/2015 Lecture Tuesday, Thursday 10:00AM - 11:15AM, South Hall, Room 102</t>
  </si>
  <si>
    <t>G. Sechrist</t>
  </si>
  <si>
    <t>LDR-4425-01 (30681) Leadership Capstone</t>
  </si>
  <si>
    <t>MA-0090-01 (30420) Basic Algebra</t>
  </si>
  <si>
    <t>08/24/2015-12/11/2015 Lecture Monday, Wednesday, Friday 09:30AM - 10:20AM, Elliott Hall, Room 102</t>
  </si>
  <si>
    <t>C. D'Ortona</t>
  </si>
  <si>
    <t>MA-0090-02 (30421) Basic Algebra</t>
  </si>
  <si>
    <t>08/24/2015-12/11/2015 Lecture Monday, Wednesday, Friday 10:30AM - 11:20AM, Elliott Hall, Room 104</t>
  </si>
  <si>
    <t>13 / 42</t>
  </si>
  <si>
    <t>MA-0090-03 (30422) Basic Algebra</t>
  </si>
  <si>
    <t>08/24/2015-12/11/2015 Lecture Monday, Wednesday, Friday 01:30PM - 02:20PM, Elliott Hall, Room 101</t>
  </si>
  <si>
    <t>MA-1125-01 (30424) Intro Statistics</t>
  </si>
  <si>
    <t>08/25/2015-12/10/2015 Lecture Tuesday, Thursday 01:00PM - 02:15PM, Elliott Hall, Room 104</t>
  </si>
  <si>
    <t>M. Haner</t>
  </si>
  <si>
    <t>MA-1128-01 (30447) College Algebra</t>
  </si>
  <si>
    <t>08/25/2015-12/10/2015 Lecture Tuesday, Thursday 08:30AM - 09:45AM, Elliott Hall, Room 110</t>
  </si>
  <si>
    <t>P. Savoye</t>
  </si>
  <si>
    <t>MA-1128-02 (30448) College Algebra</t>
  </si>
  <si>
    <t>08/25/2015-12/10/2015 Lecture Tuesday, Thursday 10:00AM - 11:15AM, Elliott Hall, Room 110</t>
  </si>
  <si>
    <t>MA-1128-03 (30433) College Algebra</t>
  </si>
  <si>
    <t>08/24/2015-12/11/2015 Lecture Monday, Wednesday, Friday 10:30AM - 11:20AM, Elliott Hall, Room 202 (more)...</t>
  </si>
  <si>
    <t>MA-1165-01 (30435) Pre-Calc Math</t>
  </si>
  <si>
    <t>08/24/2015-12/11/2015 Lecture Monday, Wednesday, Friday 09:30AM - 10:20AM, Elliott Hall, Room 121</t>
  </si>
  <si>
    <t>MA-1165-02 (30436) Pre-Calc Math</t>
  </si>
  <si>
    <t>08/24/2015-12/11/2015 Lecture Monday, Wednesday, Friday 11:30AM - 12:20PM, Elliott Hall, Room 121</t>
  </si>
  <si>
    <t>31 / 42</t>
  </si>
  <si>
    <t>MA-1170-01 (30449) Fund Concepts of Calc</t>
  </si>
  <si>
    <t>08/24/2015-12/11/2015 Lecture Monday, Wednesday, Friday 01:30PM - 02:20PM, Elliott Hall, Room 123</t>
  </si>
  <si>
    <t>MA-2231-01 (30428) Calculus I</t>
  </si>
  <si>
    <t>08/24/2015-12/11/2015 Lecture Monday, Wednesday, Friday 09:30AM - 10:20AM, Elliott Hall, Room 202</t>
  </si>
  <si>
    <t>H. Iseri</t>
  </si>
  <si>
    <t>MA-2231-02 (30429) Calculus I</t>
  </si>
  <si>
    <t>08/24/2015-12/11/2015 Lecture Monday, Wednesday, Friday 11:30AM - 12:20PM, Elliott Hall, Room 202</t>
  </si>
  <si>
    <t>MA-2231L-01 (30430) Calc I Lab</t>
  </si>
  <si>
    <t>08/25/2015-12/10/2015 Lab Tuesday, Thursday 10:00AM - 10:50AM, Elliott Hall, Room 207</t>
  </si>
  <si>
    <t>MA-2231L-02 (30431) Calc I Lab</t>
  </si>
  <si>
    <t>08/25/2015-12/10/2015 Lab Tuesday, Thursday 11:30AM - 12:20PM, Elliott Hall, Room 207</t>
  </si>
  <si>
    <t>MA-2233-01 (30432) Calculus III</t>
  </si>
  <si>
    <t>08/24/2015-12/11/2015 Lecture Monday, Wednesday, Friday 10:30AM - 11:20AM, Elliott Hall, Room 116</t>
  </si>
  <si>
    <t>21 / 42</t>
  </si>
  <si>
    <t>MA-3260-01 (30427) Discrete Structures</t>
  </si>
  <si>
    <t>08/24/2015-12/09/2015 Lecture Monday, Wednesday 02:30PM - 03:45PM, Elliott Hall, Room 104</t>
  </si>
  <si>
    <t>14 / 36</t>
  </si>
  <si>
    <t>MA-3308-01 (30437) Operations Research</t>
  </si>
  <si>
    <t>15 / 20</t>
  </si>
  <si>
    <t>MA-3312-01 (30450) Differ Equations II</t>
  </si>
  <si>
    <t>08/24/2015-12/11/2015 Lecture Monday, Wednesday, Friday 12:30PM - 01:20PM, Elliott Hall, Room 123 (more)...</t>
  </si>
  <si>
    <t>23 / 35</t>
  </si>
  <si>
    <t>MA-3329-01 (30423) (W)Uniform Geometries</t>
  </si>
  <si>
    <t>08/24/2015-12/11/2015 Lecture Monday, Wednesday, Friday 11:30AM - 12:20PM, Elliott Hall, Room 104</t>
  </si>
  <si>
    <t>MA-3345-01 (30451) Real Anlys I</t>
  </si>
  <si>
    <t>08/24/2015-12/11/2015 Lecture Monday, Wednesday, Friday 08:30AM - 09:20AM, Elliott Hall, Room 110</t>
  </si>
  <si>
    <t>MAP-4400-01 (30327) Voice</t>
  </si>
  <si>
    <t>08/24/2015-12/11/2015 Individualized Music Lesson Days to be Announced, Times to be Announced, Room to be Announced</t>
  </si>
  <si>
    <t>Y. Kim</t>
  </si>
  <si>
    <t>MAP-4400-02 (30364) Voice</t>
  </si>
  <si>
    <t>T. Ranney</t>
  </si>
  <si>
    <t>MAP-4400-03 (30374) Voice</t>
  </si>
  <si>
    <t>A. Rose</t>
  </si>
  <si>
    <t>MAP-4400-04 (31576) Voice</t>
  </si>
  <si>
    <t>MAP-4410-01 (30288) Piano</t>
  </si>
  <si>
    <t>E. Kwak</t>
  </si>
  <si>
    <t>MAP-4430-01 (30350) Flute</t>
  </si>
  <si>
    <t>C. Moulton</t>
  </si>
  <si>
    <t>MAP-4432-01 (30339) Clarinet</t>
  </si>
  <si>
    <t>R. MacDowell</t>
  </si>
  <si>
    <t>MAP-4434-01 (30354) Saxophone</t>
  </si>
  <si>
    <t>J. Murphy</t>
  </si>
  <si>
    <t>MAP-4441-01 (30313) Horn</t>
  </si>
  <si>
    <t>R. Dodson-Webster</t>
  </si>
  <si>
    <t>MAP-4442-01 (30304) Trombone</t>
  </si>
  <si>
    <t>R. Ciabattari</t>
  </si>
  <si>
    <t>MAP-4452-01 (30383) Cello</t>
  </si>
  <si>
    <t>Z. Sweet</t>
  </si>
  <si>
    <t>P. Dettwiler</t>
  </si>
  <si>
    <t>MAP-4457-01 (30730) Guitar</t>
  </si>
  <si>
    <t>E. Carlin</t>
  </si>
  <si>
    <t>MAP-4460-01 (30281) Percussion</t>
  </si>
  <si>
    <t>C. Alexander</t>
  </si>
  <si>
    <t>MGT-3315-01 (31533) Ethics Mgt Dec Making</t>
  </si>
  <si>
    <t>D. Solan</t>
  </si>
  <si>
    <t>MGT-3325-01 (30029) Business Leadership</t>
  </si>
  <si>
    <t>08/24/2015-12/11/2015 Lecture Monday, Wednesday, Friday 09:30AM - 10:20AM, Elliott Hall, Room 123</t>
  </si>
  <si>
    <t>MGT-3360-01 (30028) Internat Mgmt</t>
  </si>
  <si>
    <t>08/25/2015-12/10/2015 Lecture Tuesday, Thursday 10:00AM - 11:15AM, Elliott Hall, Room 121</t>
  </si>
  <si>
    <t>MGT-4451-01 (30030) (W)Manage Org Behavior</t>
  </si>
  <si>
    <t>08/24/2015-12/11/2015 Lecture Monday, Wednesday, Friday 10:30AM - 11:20AM, Elliott Hall, Room 123</t>
  </si>
  <si>
    <t>MKT-4422-01 (30012) (W)Int'l Marketing</t>
  </si>
  <si>
    <t>08/25/2015-12/10/2015 Lecture Tuesday, Thursday 10:00AM - 11:15AM, Elliott Hall, Room 116</t>
  </si>
  <si>
    <t>16 / 40</t>
  </si>
  <si>
    <t>MKT-4423-01 (30014) (W)Business to Business Mkt</t>
  </si>
  <si>
    <t>08/25/2015-12/10/2015 Lecture Tuesday, Thursday 02:30PM - 03:45PM, Elliott Hall, Room 116</t>
  </si>
  <si>
    <t>B. Orndorf, M. Barner, J. Morehouse, D (more)</t>
  </si>
  <si>
    <t>MS-3315-01 (30677) Intro to Team Dynamics</t>
  </si>
  <si>
    <t>08/24/2015-12/11/2015 Lecture Tuesday, Thursday 11:00AM - 12:15PM, Retan Center, Room G-8 (more)...</t>
  </si>
  <si>
    <t>MS-4497-01 (31552) ROTC</t>
  </si>
  <si>
    <t>D. Morgan</t>
  </si>
  <si>
    <t>MU-1100-01 (30344) Foundations Music Ed</t>
  </si>
  <si>
    <t>08/24/2015-12/11/2015 Lecture Monday, Wednesday, Friday 10:30AM - 11:20AM, Butler Center, Room 202</t>
  </si>
  <si>
    <t>22 / 50</t>
  </si>
  <si>
    <t>A. Walters</t>
  </si>
  <si>
    <t>MU-2211-01 (30322) Basic Music I</t>
  </si>
  <si>
    <t>08/24/2015-12/11/2015 Lecture Monday, Wednesday, Friday 09:30AM - 10:20AM, Butler Center, Room 202 (more)...</t>
  </si>
  <si>
    <t>R. Dodson-Webster, A. Brennan</t>
  </si>
  <si>
    <t>MU-2211-02 (30323) Basic Music I</t>
  </si>
  <si>
    <t>08/24/2015-12/11/2015 Lecture Monday, Wednesday, Friday 08:30AM - 09:20AM, Butler Center, Room 202 (more)...</t>
  </si>
  <si>
    <t>MU-2220-01 (30316) Western Music Until 1750</t>
  </si>
  <si>
    <t>08/25/2015-12/10/2015 Lecture Tuesday, Thursday 01:00PM - 02:15PM, Butler Center, Room G-2</t>
  </si>
  <si>
    <t>24 / 60</t>
  </si>
  <si>
    <t>MU-3222-01 (30317) (W)Post Romantic &amp; 20th Cntry</t>
  </si>
  <si>
    <t>08/25/2015-12/10/2015 Lecture Tuesday, Thursday 10:00AM - 11:15AM, Butler Center, Room G-2</t>
  </si>
  <si>
    <t>26 / 60</t>
  </si>
  <si>
    <t>MU-3241-01 (30340) (W)Gen Music Methods</t>
  </si>
  <si>
    <t>08/24/2015-12/11/2015 Lecture Monday, Wednesday, Friday 08:30AM - 09:20AM, Butler Center, Room 102</t>
  </si>
  <si>
    <t>MU-3241L-01 (30341) Gen Music Methods Lab</t>
  </si>
  <si>
    <t>08/25/2015-12/08/2015 Lab Tuesday 08:00AM - 12:00PM, Butler Center, Room 154</t>
  </si>
  <si>
    <t>MU-3291L-01 (30345) High Incidence Dis Music Lab</t>
  </si>
  <si>
    <t>08/27/2015-12/10/2015 Lab Thursday 08:00AM - 12:00PM, Butler Center, Room 154</t>
  </si>
  <si>
    <t>MU-3311-01 (30388) Basic Music III</t>
  </si>
  <si>
    <t>08/24/2015-12/11/2015 Lecture Monday, Wednesday, Friday 09:30AM - 10:20AM, Butler Center, Room 102 (more)...</t>
  </si>
  <si>
    <t>20 / 30</t>
  </si>
  <si>
    <t>MU-3311-02 (30389) Basic Music III</t>
  </si>
  <si>
    <t>08/24/2015-12/11/2015 Lecture Monday, Wednesday, Friday 10:30AM - 11:20AM, Butler Center, Room 102 (more)...</t>
  </si>
  <si>
    <t>MU-3330-01 (30309) Choral Conducting</t>
  </si>
  <si>
    <t>08/24/2015-12/11/2015 Lecture Tuesday, Thursday 01:00PM - 02:15PM, Butler Center, Room 136 (more)...</t>
  </si>
  <si>
    <t>MU-4331-01 (30370) Instr Mus Pub School</t>
  </si>
  <si>
    <t>08/24/2015-12/11/2015 Lecture Monday, Wednesday 10:30AM - 11:20AM, Butler Center, Room 136 (more)...</t>
  </si>
  <si>
    <t>N. Rinnert</t>
  </si>
  <si>
    <t>20 / 29</t>
  </si>
  <si>
    <t>MU-4400-01 (30697) Student Teaching</t>
  </si>
  <si>
    <t>MU-4400L-01 (30698) Senior Lab Professional</t>
  </si>
  <si>
    <t>MU-4489-01 (31176) Internship: Mus Industry</t>
  </si>
  <si>
    <t>NTR-1101-01 (30060) Personal Nutr</t>
  </si>
  <si>
    <t>08/25/2015-12/10/2015 Lecture Tuesday, Thursday 10:00AM - 11:15AM, Elliott Hall, Room 202</t>
  </si>
  <si>
    <t>R. Clark</t>
  </si>
  <si>
    <t>NTR-2211-01 (30061) (W)Intro to Nutr</t>
  </si>
  <si>
    <t>08/24/2015-12/11/2015 Lecture Monday, Wednesday, Friday 09:30AM - 10:20AM, Retan Center, Room G-1</t>
  </si>
  <si>
    <t>M. Callahan</t>
  </si>
  <si>
    <t>NTR-2211-02 (30062) (W)Intro to Nutr</t>
  </si>
  <si>
    <t>08/24/2015-12/11/2015 Lecture Monday, Wednesday, Friday 11:30AM - 12:20PM, Elliott Hall, Room 123</t>
  </si>
  <si>
    <t>NTR-3314-01 (30065) Life Cycle Nutrition</t>
  </si>
  <si>
    <t>08/26/2015-12/11/2015 Lecture Monday, Wednesday, Friday 10:30AM - 11:20AM, Elliott Hall, Room 101</t>
  </si>
  <si>
    <t>M. Feeney</t>
  </si>
  <si>
    <t>NTR-3314-02 (30066) Life Cycle Nutrition</t>
  </si>
  <si>
    <t>08/26/2015-12/11/2015 Lecture Monday, Wednesday, Friday 11:30AM - 12:20PM, Elliott Hall, Room 101</t>
  </si>
  <si>
    <t>14 / 30</t>
  </si>
  <si>
    <t>NTR-3315-01 (30068) Nutrition Org Mgmt</t>
  </si>
  <si>
    <t>08/25/2015-12/10/2015 Lecture Tuesday, Thursday 08:30AM - 09:45AM, Elliott Hall, Room 121</t>
  </si>
  <si>
    <t>17 / 40</t>
  </si>
  <si>
    <t>NTR-3325-01 (30069) Che Counsel and Ed</t>
  </si>
  <si>
    <t>08/25/2015-12/10/2015 Lecture Tuesday, Thursday 10:00AM - 11:15AM, Retan Center, Room G-7</t>
  </si>
  <si>
    <t>NTR-3330-01 (30071) Sports Nutr</t>
  </si>
  <si>
    <t>08/24/2015-12/11/2015 Lecture Monday, Wednesday, Friday 09:30AM - 10:20AM, Elliott Hall, Room 214</t>
  </si>
  <si>
    <t>NTR-4401-01 (30072) (W)Med Nutr Therapy I</t>
  </si>
  <si>
    <t>08/24/2015-12/11/2015 Lecture Monday, Wednesday, Friday 08:30AM - 09:20AM, Elliott Hall, Room 214</t>
  </si>
  <si>
    <t>K. Wright</t>
  </si>
  <si>
    <t>NTR-4411-01 (30073) Quant Food Prod</t>
  </si>
  <si>
    <t>08/25/2015-12/10/2015 Lecture Tuesday, Thursday 01:00PM - 02:15PM, Elliott Hall, Room 202</t>
  </si>
  <si>
    <t>NUR-3261-01 (31703) Hlth Assess Across Life</t>
  </si>
  <si>
    <t>J. Klesh</t>
  </si>
  <si>
    <t>NUR-3270-01 (30108) Intro to Prof Nur I</t>
  </si>
  <si>
    <t>08/24/2015-12/09/2015 Lecture Monday, Wednesday 01:30PM - 02:20PM, Elliott Hall, Room 202</t>
  </si>
  <si>
    <t>J. Carapella</t>
  </si>
  <si>
    <t>NUR-3270L-01 (30109) Intro to Prof Nur I Lab</t>
  </si>
  <si>
    <t>08/25/2015-12/08/2015 Lab Tuesday 08:00AM - 10:50AM, Elliott Hall, Room 201</t>
  </si>
  <si>
    <t>0 / 9</t>
  </si>
  <si>
    <t>NUR-3270L-02 (30111) Intro to Prof Nur I Lab</t>
  </si>
  <si>
    <t>08/27/2015-12/10/2015 Lab Thursday 08:00AM - 10:50AM, Elliott Hall, Room 201</t>
  </si>
  <si>
    <t>NUR-3270L-03 (30112) Intro to Prof Nur I Lab</t>
  </si>
  <si>
    <t>08/25/2015-12/08/2015 Lab Tuesday 11:30AM - 02:20PM, Elliott Hall, Room 201</t>
  </si>
  <si>
    <t>NUR-3270L-04 (30113) Intro to Prof Nur I Lab</t>
  </si>
  <si>
    <t>08/27/2015-12/10/2015 Lab Thursday 11:30AM - 02:20PM, Elliott Hall, Room 201</t>
  </si>
  <si>
    <t>PHL-2200-01 (30177) Critical Thinking</t>
  </si>
  <si>
    <t>PHL-2201-01 (30182) Intro to Philosophy</t>
  </si>
  <si>
    <t>08/24/2015-12/11/2015 Lecture Monday, Wednesday, Friday 10:30AM - 11:20AM, Retan Center, Room 104</t>
  </si>
  <si>
    <t>PHL-2201-02 (30183) Intro to Philosophy</t>
  </si>
  <si>
    <t>08/24/2015-12/11/2015 Lecture Monday, Wednesday, Friday 01:30PM - 02:20PM, Retan Center, Room 104</t>
  </si>
  <si>
    <t>PHL-2259-01 (30185) Phil of Religion</t>
  </si>
  <si>
    <t>08/24/2015-12/11/2015 Lecture Monday, Wednesday, Friday 11:30AM - 12:20PM, Retan Center, Room 104</t>
  </si>
  <si>
    <t>PHL-3310-01 (30184) Soc &amp; Pol Phil</t>
  </si>
  <si>
    <t>PHL-3340-01 (30179) Ethics</t>
  </si>
  <si>
    <t>08/24/2015-12/11/2015 Lecture Monday, Wednesday, Friday 10:30AM - 11:20AM, Retan Center, Room G-5</t>
  </si>
  <si>
    <t>PSC-2201-01 (30151) American Politics</t>
  </si>
  <si>
    <t>08/24/2015-12/11/2015 Lecture Monday, Wednesday, Friday 10:30AM - 11:20AM, Elliott Hall, Room 102</t>
  </si>
  <si>
    <t>PSC-2201-02 (30152) American Politics</t>
  </si>
  <si>
    <t>08/24/2015-12/11/2015 Lecture Monday, Wednesday, Friday 11:30AM - 12:20PM, Elliott Hall, Room 102</t>
  </si>
  <si>
    <t>PSC-2210-01 (30192) Intro to Intl Rel</t>
  </si>
  <si>
    <t>08/24/2015-12/11/2015 Lecture Monday, Wednesday, Friday 09:30AM - 10:20AM, Elliott Hall, Room 110</t>
  </si>
  <si>
    <t>S. Sunderland</t>
  </si>
  <si>
    <t>PSC-2210-02 (30193) Intro to Intl Rel</t>
  </si>
  <si>
    <t>08/24/2015-12/11/2015 Lecture Monday, Wednesday, Friday 10:30AM - 11:20AM, Elliott Hall, Room 110</t>
  </si>
  <si>
    <t>20 / 50</t>
  </si>
  <si>
    <t>PSC-3311-01 (30650) Soc &amp; Pol Phil</t>
  </si>
  <si>
    <t>PSC-3351-01 (30194) International Law</t>
  </si>
  <si>
    <t>08/25/2015-12/10/2015 Lecture Tuesday, Thursday 01:00PM - 02:15PM, Elliott Hall, Room 110</t>
  </si>
  <si>
    <t>PSC-3351-02 (31467) International Law</t>
  </si>
  <si>
    <t>PSY-1101-01 (30198) Intro to Gen Psych</t>
  </si>
  <si>
    <t>08/25/2015-12/10/2015 Lecture Tuesday, Thursday 08:30AM - 09:45AM, Allen Hall, Room 104</t>
  </si>
  <si>
    <t>F. Craig</t>
  </si>
  <si>
    <t>18 / 90</t>
  </si>
  <si>
    <t>PSY-1101-02 (30199) Intro to Gen Psych</t>
  </si>
  <si>
    <t>08/25/2015-12/10/2015 Lecture Tuesday, Thursday 10:00AM - 11:15AM, Allen Hall, Room 104</t>
  </si>
  <si>
    <t>PSY-1101-03 (30206) Intro to Gen Psych</t>
  </si>
  <si>
    <t>08/24/2015-12/11/2015 Lecture Monday, Wednesday, Friday 08:30AM - 09:20AM, Allen Hall, Room 104</t>
  </si>
  <si>
    <t>B. Loher</t>
  </si>
  <si>
    <t>PSY-1151-02 (30203) (W)Orientation to Psych</t>
  </si>
  <si>
    <t>08/24/2015-12/11/2015 Lecture Monday, Wednesday, Friday 10:30AM - 11:20AM, South Hall, Room 102</t>
  </si>
  <si>
    <t>PSY-2201-01 (30207) Psychol Assessment</t>
  </si>
  <si>
    <t>08/25/2015-12/10/2015 Lecture Tuesday, Thursday 01:00PM - 02:15PM, Retan Center, Room 110</t>
  </si>
  <si>
    <t>J. Burke</t>
  </si>
  <si>
    <t>PSY-2201-02 (30208) Psychol Assessment</t>
  </si>
  <si>
    <t>08/25/2015-12/10/2015 Lecture Tuesday, Thursday 02:30PM - 03:45PM, Retan Center, Room 110</t>
  </si>
  <si>
    <t>PSY-2206-01 (30221) Research Methods I</t>
  </si>
  <si>
    <t>10/09/2015-12/11/2015 Lecture Monday, Wednesday, Friday 08:30AM - 09:20AM, South Hall, Room 102</t>
  </si>
  <si>
    <t>K. Verno</t>
  </si>
  <si>
    <t>PSY-2206-02 (30222) Research Methods I</t>
  </si>
  <si>
    <t>10/09/2015-12/11/2015 Lecture Monday, Wednesday, Friday 09:30AM - 10:20AM, South Hall, Room 102</t>
  </si>
  <si>
    <t>PSY-2421-01 (30211) Death and Dying</t>
  </si>
  <si>
    <t>08/24/2015-12/11/2015 Lecture Monday, Wednesday, Friday 11:30AM - 12:20PM, Elliott Hall, Room 110</t>
  </si>
  <si>
    <t>0 / 45</t>
  </si>
  <si>
    <t>PSY-3300-01 (30212) Helping Skills</t>
  </si>
  <si>
    <t>08/25/2015-12/10/2015 Lecture Tuesday, Thursday 08:30AM - 09:45AM, South Hall, Room 208</t>
  </si>
  <si>
    <t>N. Mayo</t>
  </si>
  <si>
    <t>PSY-3300-02 (30213) Helping Skills</t>
  </si>
  <si>
    <t>10/06/2015-12/10/2015 Lecture Tuesday, Thursday 10:00AM - 11:15AM, South Hall, Room 208</t>
  </si>
  <si>
    <t>PSY-3303-01 (30588) Marriage Family Couns.</t>
  </si>
  <si>
    <t>08/25/2015-12/10/2015 Lecture Tuesday, Thursday 02:30PM - 03:45PM, South Hall, Room 102</t>
  </si>
  <si>
    <t>PSY-3310-01 (30217) (W)Soc Psych</t>
  </si>
  <si>
    <t>08/24/2015-12/11/2015 Lecture Monday, Wednesday, Friday 09:30AM - 10:20AM, Retan Center, Room 108</t>
  </si>
  <si>
    <t>PSY-3315-01 (30204) Human Resource Mgt I</t>
  </si>
  <si>
    <t>08/24/2015-12/11/2015 Lecture Monday, Wednesday, Friday 12:30PM - 01:20PM, South Hall, Room 208</t>
  </si>
  <si>
    <t>PSY-3321-01 (30589) Adolescent Psych</t>
  </si>
  <si>
    <t>08/25/2015-12/10/2015 Lecture Tuesday, Thursday 08:30AM - 09:45AM, Elliott Hall, Room 102</t>
  </si>
  <si>
    <t>PSY-3332-01 (30201) (W)Psych of Stress Mgmt</t>
  </si>
  <si>
    <t>08/24/2015-12/11/2015 Lecture Monday, Wednesday, Friday 10:30AM - 11:20AM, South Hall, Room 208</t>
  </si>
  <si>
    <t>PSY-3350-01 (30224) (W)Learning and Cognition</t>
  </si>
  <si>
    <t>08/24/2015-12/11/2015 Lecture Monday, Wednesday, Friday 12:30PM - 01:20PM, South Hall, Room 102</t>
  </si>
  <si>
    <t>PSY-3350L-01 (30225) Learning and Cognition Lab</t>
  </si>
  <si>
    <t>08/24/2015-12/09/2015 Lab Monday, Wednesday 01:30PM - 02:20PM, South Hall, Room 102</t>
  </si>
  <si>
    <t>PSY-3391-01 (30209) Psychol Disorders</t>
  </si>
  <si>
    <t>08/24/2015-12/11/2015 Lecture Monday, Wednesday, Friday 08:30AM - 09:20AM, Retan Center, Room 108</t>
  </si>
  <si>
    <t>PSY-4415-01 (30205) Labor Relations</t>
  </si>
  <si>
    <t>10/09/2015-12/11/2015 Lecture Monday, Wednesday, Friday 01:30PM - 02:20PM, South Hall, Room 208</t>
  </si>
  <si>
    <t>PSY-4490-01 (30214) (W)Senior Seminar</t>
  </si>
  <si>
    <t>08/24/2015-12/09/2015 Lecture Monday, Wednesday 02:30PM - 03:45PM, South Hall, Room 208</t>
  </si>
  <si>
    <t>PSY-4495-01 (30736) Internship</t>
  </si>
  <si>
    <t>PSY-4495-02 (31379) Internship</t>
  </si>
  <si>
    <t>PSY-4495-03 (31481) Internship</t>
  </si>
  <si>
    <t>PSY-4497-01 (30775) HRM in the Public Sector</t>
  </si>
  <si>
    <t>PHY-1191-01 (29980) Physics I</t>
  </si>
  <si>
    <t>08/25/2015-12/10/2015 Lecture Tuesday, Thursday 12:15PM - 01:30PM, Grant Science, Room 146</t>
  </si>
  <si>
    <t>E. Farkas</t>
  </si>
  <si>
    <t>PHY-1191L-01 (29981) Physics I Lab</t>
  </si>
  <si>
    <t>08/25/2015-12/08/2015 Lab Tuesday 02:30PM - 04:20PM, Grant Science, Room 113</t>
  </si>
  <si>
    <t>PHY-1191L-02 (29982) Physics I Lab</t>
  </si>
  <si>
    <t>08/26/2015-12/09/2015 Lab Wednesday 01:30PM - 03:20PM, Grant Science, Room 113</t>
  </si>
  <si>
    <t>PHY-1191R-01 (29983) Physics I Rec</t>
  </si>
  <si>
    <t>08/25/2015-12/08/2015 Recitation Tuesday 01:30PM - 02:20PM, Grant Science, Room 146</t>
  </si>
  <si>
    <t>PHY-2211-01 (29984) Gen Phys II</t>
  </si>
  <si>
    <t>08/24/2015-12/11/2015 Lecture Monday, Wednesday, Friday 09:30AM - 10:20AM, Grant Science, Room 115</t>
  </si>
  <si>
    <t>17 / 24</t>
  </si>
  <si>
    <t>PHY-2211L-01 (29985) Gen Phys II Lab</t>
  </si>
  <si>
    <t>08/27/2015-12/10/2015 Lab Thursday 02:30PM - 04:20PM, Grant Science, Room 115</t>
  </si>
  <si>
    <t>PHY-2211R-01 (29986) Gen Phys II Rec</t>
  </si>
  <si>
    <t>08/27/2015-12/10/2015 Recitation Thursday 01:30PM - 02:20PM, Grant Science, Room 115</t>
  </si>
  <si>
    <t>PHY-3264-01 (29987) Phys Mtds Forensic Sci</t>
  </si>
  <si>
    <t>08/24/2015-12/09/2015 Lecture Monday, Wednesday 12:30PM - 01:20PM, Grant Science, Room 115</t>
  </si>
  <si>
    <t>PHY-3264L-01 (29988) Phys Mtds Forensic Sci Lab</t>
  </si>
  <si>
    <t>08/26/2015-12/09/2015 Lab Wednesday 01:30PM - 03:20PM, Grant Science, Room 115</t>
  </si>
  <si>
    <t>SOC-1101-01 (29934) Intro to Soc</t>
  </si>
  <si>
    <t>08/24/2015-12/11/2015 Lecture Monday, Wednesday, Friday 01:30PM - 02:20PM, Retan Center, Room G-1</t>
  </si>
  <si>
    <t>SOC-1101-02 (29940) Intro to Soc</t>
  </si>
  <si>
    <t>08/25/2015-12/10/2015 Lecture Tuesday, Thursday 08:30AM - 09:45AM, Retan Center, Room G-1</t>
  </si>
  <si>
    <t>J. Purk</t>
  </si>
  <si>
    <t>SOC-1121-01 (30847) Contemp Soc Probs</t>
  </si>
  <si>
    <t>SOC-2232-01 (29941) (W)Amer Family Sys</t>
  </si>
  <si>
    <t>08/24/2015-12/11/2015 Lecture Monday, Wednesday, Friday 09:30AM - 10:20AM, Butler Center, Room G-2</t>
  </si>
  <si>
    <t>SOC-3280-01 (30627) Soc Deviant Behvr</t>
  </si>
  <si>
    <t>08/25/2015-12/10/2015 Lecture Tuesday, Thursday 02:30PM - 03:45PM, Retan Center, Room 106</t>
  </si>
  <si>
    <t>SPA-1101-01 (30494) Intro Spanish I</t>
  </si>
  <si>
    <t>08/24/2015-12/11/2015 Lecture Monday, Wednesday, Friday 10:30AM - 11:20AM, Belknap Hall, Room G-2</t>
  </si>
  <si>
    <t>F. Arango-Keeth</t>
  </si>
  <si>
    <t>SPA-1101-02 (30520) Intro Spanish I</t>
  </si>
  <si>
    <t>08/24/2015-12/11/2015 Lecture Monday, Wednesday, Friday 01:30PM - 02:20PM, Belknap Hall, Room G-3</t>
  </si>
  <si>
    <t>SPA-1101-03 (30666) Intro Spanish I</t>
  </si>
  <si>
    <t>08/24/2015-12/11/2015 Lecture Monday, Wednesday, Friday 09:30AM - 10:20AM, Belknap Hall, Room G-2</t>
  </si>
  <si>
    <t>SPA-1101-04 (31572) Intro Spanish I</t>
  </si>
  <si>
    <t>SPA-1102-01 (30495) Intro Spanish II</t>
  </si>
  <si>
    <t>08/24/2015-12/11/2015 Lecture Monday, Wednesday, Friday 01:30PM - 02:20PM, Belknap Hall, Room G-2</t>
  </si>
  <si>
    <t>SPA-1102-02 (30496) Intro Spanish II</t>
  </si>
  <si>
    <t>08/24/2015-12/11/2015 Lecture Monday, Wednesday, Friday 11:30AM - 12:20PM, Belknap Hall, Room G-2</t>
  </si>
  <si>
    <t>SPA-2225-01 (30846) Span Grammar Review</t>
  </si>
  <si>
    <t>SPA-3310-01 (31535) (W)Intro Lit Studies</t>
  </si>
  <si>
    <t>SPE-3291-01 (30092) (W)High Incidence Disabilit</t>
  </si>
  <si>
    <t>08/25/2015-12/10/2015 Lecture Tuesday, Thursday 01:00PM - 02:15PM, Retan Center, Room 108</t>
  </si>
  <si>
    <t>M. Moore</t>
  </si>
  <si>
    <t>SPE-3352-01 (30093) (W)Asmnt Evd Bhvr Sup Incl</t>
  </si>
  <si>
    <t>08/25/2015-12/10/2015 Lecture Tuesday, Thursday 10:00AM - 11:15AM, Retan Center, Room 108</t>
  </si>
  <si>
    <t>SPE-3352-02 (30845) (W)Asmnt Evd Bhvr Sup Incl</t>
  </si>
  <si>
    <t>SPE-4445-01 (30094) Adv Instr Methods</t>
  </si>
  <si>
    <t>08/25/2015-12/10/2015 Lecture Tuesday, Thursday 02:30PM - 03:45PM, Retan Center, Room 105</t>
  </si>
  <si>
    <t>SPE-4497-01 (30960) Language &amp; Commun. Disorders</t>
  </si>
  <si>
    <t>J. Floyd</t>
  </si>
  <si>
    <t>SPE-4497-02 (31483) Low Incid Disab</t>
  </si>
  <si>
    <t>SWK-1800-01 (29948) Intro to Social Work</t>
  </si>
  <si>
    <t>08/25/2015-12/10/2015 Lecture Tuesday, Thursday 10:00AM - 11:15AM, Elliott Hall, Room 123</t>
  </si>
  <si>
    <t>D. Gregory</t>
  </si>
  <si>
    <t>SWK-3301-01 (29938) HBSE I</t>
  </si>
  <si>
    <t>08/24/2015-12/11/2015 Lecture Monday, Wednesday, Friday 11:30AM - 12:20PM, Elliott Hall, Room 116</t>
  </si>
  <si>
    <t>J. Mansfield</t>
  </si>
  <si>
    <t>SWK-3302-01 (29939) HBSE II</t>
  </si>
  <si>
    <t>08/24/2015-12/11/2015 Lecture Monday, Wednesday, Friday 12:30PM - 01:20PM, Elliott Hall, Room 116</t>
  </si>
  <si>
    <t>SWK-3308-01 (30692) (W)Evaluation Research</t>
  </si>
  <si>
    <t>T. Welch</t>
  </si>
  <si>
    <t>SWK-3321-01 (29949) Child Welfare</t>
  </si>
  <si>
    <t>08/25/2015-12/10/2015 Lecture Tuesday, Thursday 08:30AM - 09:45AM, Elliott Hall, Room 202</t>
  </si>
  <si>
    <t>SWK-3330-01 (29865) Social Policy</t>
  </si>
  <si>
    <t>08/24/2015-12/09/2015 Lecture Monday, Wednesday 02:30PM - 03:45PM, Elliott Hall, Room 123</t>
  </si>
  <si>
    <t>D. Steves-Wright</t>
  </si>
  <si>
    <t>SWK-3352-01 (29950) Practice With Families</t>
  </si>
  <si>
    <t>08/27/2015-12/10/2015 Lecture Tuesday, Thursday 01:00PM - 02:15PM, Belknap Hall, Room G-8</t>
  </si>
  <si>
    <t>SWK-3352-02 (29951) Practice With Families</t>
  </si>
  <si>
    <t>08/27/2015-12/10/2015 Lecture Tuesday, Thursday 02:30PM - 03:45PM, Belknap Hall, Room G-8</t>
  </si>
  <si>
    <t>SWK-3353-02 (29947) (W)Pract With Indivs</t>
  </si>
  <si>
    <t>08/27/2015-12/10/2015 Lecture Tuesday, Thursday 10:00AM - 11:15AM, Belknap Hall, Room G-8</t>
  </si>
  <si>
    <t>M. Daly</t>
  </si>
  <si>
    <t>0 / 15</t>
  </si>
  <si>
    <t>WLC-2510-01 (30517) Intro to German Film</t>
  </si>
  <si>
    <t>08/24/2015-12/11/2015 Lecture Monday, Wednesday, Friday 01:30PM - 02:20PM, Retan Center, Room G-4</t>
  </si>
  <si>
    <t>26 / 39</t>
  </si>
  <si>
    <t>WLC-2520-01 (30521) Intro to Latin Amer Cultures</t>
  </si>
  <si>
    <t>08/24/2015-12/11/2015 Lecture Monday, Wednesday, Friday 12:30PM - 01:20PM, Belknap Hall, Room G-3</t>
  </si>
  <si>
    <t>WS-1100-01 (30654) Intro to Women's Studies</t>
  </si>
  <si>
    <t>08/25/2015-12/10/2015 Lecture Tuesday, Thursday 02:30PM - 03:45PM, Belknap Hall, Room 101</t>
  </si>
  <si>
    <t>13 / 35</t>
  </si>
  <si>
    <t>WSM-1625-01 (30633) Watershed Management</t>
  </si>
  <si>
    <t>08/25/2015-12/10/2015 Lecture Tuesday, Thursday 10:00AM - 11:15AM, Belknap Hall, Room 201</t>
  </si>
  <si>
    <t>13 / 36</t>
  </si>
  <si>
    <t>WSM-1625L-01 (30634) Watershed Laboratory</t>
  </si>
  <si>
    <t>08/25/2015-12/08/2015 Lecture Tuesday 11:30AM - 01:20PM, Belknap Hall, Room 201</t>
  </si>
  <si>
    <t>0 / 12</t>
  </si>
  <si>
    <t>WSM-1625L-02 (30635) Watershed Laboratory</t>
  </si>
  <si>
    <t>08/27/2015-12/10/2015 Lecture Thursday 11:30AM - 01:20PM, Belknap Hall, Room 201</t>
  </si>
  <si>
    <t>WSM-2855-01 (30227) Wetland Id Mgmt</t>
  </si>
  <si>
    <t>08/25/2015-12/10/2015 Lecture Tuesday, Thursday 08:30AM - 09:45AM, Belknap Hall, Room 201</t>
  </si>
  <si>
    <t>XRT-1101-01 (29759) X-Ray Tech I</t>
  </si>
  <si>
    <t>08/26/2015-12/11/2015 Lecture Wednesday, Friday 09:00AM - 10:15AM, Elliott Hall, Room 201</t>
  </si>
  <si>
    <t>J. Hanlon</t>
  </si>
  <si>
    <t>SCI-1107-01 (29989) Phys Sci I</t>
  </si>
  <si>
    <t>08/25/2015-12/10/2015 Lecture Tuesday, Thursday 08:30AM - 09:20AM, Grant Science, Room 146</t>
  </si>
  <si>
    <t>34 / 40</t>
  </si>
  <si>
    <t>SCI-1107L-01 (29990) Phys Sci I Lab</t>
  </si>
  <si>
    <t>08/25/2015-12/10/2015 Lab Tuesday, Thursday 09:30AM - 10:20AM, Grant Science, Room 113</t>
  </si>
  <si>
    <t xml:space="preserve"> </t>
  </si>
  <si>
    <t>undergrad, ends by 6, &gt;= 3 cr</t>
  </si>
  <si>
    <t xml:space="preserve">Lab Tuesday, Thursday </t>
  </si>
  <si>
    <t xml:space="preserve"> Tuesday, Thursday </t>
  </si>
  <si>
    <t xml:space="preserve">Lecture Monday, Wednesday </t>
  </si>
  <si>
    <t xml:space="preserve">Lecture Monday, Wednesday, Friday </t>
  </si>
  <si>
    <t>F</t>
  </si>
  <si>
    <t xml:space="preserve"> 'NF</t>
  </si>
  <si>
    <t>08/24/2015-12/11/2015 Lecture Monday 01:30PM - 02:20PM, Allen Hall, Room 203-TV (more)F</t>
  </si>
  <si>
    <t>SUM F</t>
  </si>
  <si>
    <t>SUM  'NF</t>
  </si>
  <si>
    <t>SUM  NF</t>
  </si>
  <si>
    <t>SUM</t>
  </si>
  <si>
    <t>percent F</t>
  </si>
  <si>
    <t>not much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</si>
</sst>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7"/>
  <sheetViews>
    <sheetView tabSelected="1" topLeftCell="A913" workbookViewId="0">
      <selection activeCell="L928" sqref="L928"/>
    </sheetView>
  </sheetViews>
  <sheetFormatPr defaultRowHeight="15" x14ac:dyDescent="0.25"/>
  <cols>
    <col min="12" max="12" width="7.42578125" customWidth="1"/>
  </cols>
  <sheetData>
    <row r="1" spans="1:13" x14ac:dyDescent="0.25">
      <c r="A1" t="s">
        <v>0</v>
      </c>
    </row>
    <row r="3" spans="1:13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L3" s="1" t="s">
        <v>968</v>
      </c>
      <c r="M3" s="1" t="s">
        <v>969</v>
      </c>
    </row>
    <row r="4" spans="1:13" ht="180" customHeight="1" x14ac:dyDescent="0.25">
      <c r="A4" s="5" t="s">
        <v>11</v>
      </c>
      <c r="B4" s="5" t="s">
        <v>12</v>
      </c>
      <c r="C4" s="7" t="s">
        <v>13</v>
      </c>
      <c r="D4" s="5" t="s">
        <v>14</v>
      </c>
      <c r="E4" s="5" t="s">
        <v>15</v>
      </c>
      <c r="F4" s="5" t="s">
        <v>16</v>
      </c>
      <c r="G4" s="5">
        <f>-1 / 40</f>
        <v>-2.5000000000000001E-2</v>
      </c>
      <c r="H4" s="5">
        <v>3</v>
      </c>
      <c r="I4" s="5"/>
      <c r="J4" s="5" t="s">
        <v>17</v>
      </c>
    </row>
    <row r="5" spans="1:13" x14ac:dyDescent="0.25">
      <c r="A5" s="5"/>
      <c r="B5" s="5"/>
      <c r="C5" s="7"/>
      <c r="D5" s="5"/>
      <c r="E5" s="5"/>
      <c r="F5" s="5"/>
      <c r="G5" s="5"/>
      <c r="H5" s="5"/>
      <c r="I5" s="5"/>
      <c r="J5" s="5"/>
    </row>
    <row r="6" spans="1:13" ht="195" customHeight="1" x14ac:dyDescent="0.25">
      <c r="A6" s="5" t="s">
        <v>11</v>
      </c>
      <c r="B6" s="5" t="s">
        <v>18</v>
      </c>
      <c r="C6" s="7" t="s">
        <v>19</v>
      </c>
      <c r="D6" s="5" t="s">
        <v>14</v>
      </c>
      <c r="E6" s="5" t="s">
        <v>20</v>
      </c>
      <c r="F6" s="5" t="s">
        <v>16</v>
      </c>
      <c r="G6" s="6">
        <v>14916</v>
      </c>
      <c r="H6" s="5">
        <v>3</v>
      </c>
      <c r="I6" s="5"/>
      <c r="J6" s="5" t="s">
        <v>17</v>
      </c>
    </row>
    <row r="7" spans="1:13" x14ac:dyDescent="0.25">
      <c r="A7" s="5"/>
      <c r="B7" s="5"/>
      <c r="C7" s="7"/>
      <c r="D7" s="5"/>
      <c r="E7" s="5"/>
      <c r="F7" s="5"/>
      <c r="G7" s="6"/>
      <c r="H7" s="5"/>
      <c r="I7" s="5"/>
      <c r="J7" s="5"/>
    </row>
    <row r="8" spans="1:13" ht="180" customHeight="1" x14ac:dyDescent="0.25">
      <c r="A8" s="5" t="s">
        <v>11</v>
      </c>
      <c r="B8" s="5" t="s">
        <v>18</v>
      </c>
      <c r="C8" s="7" t="s">
        <v>21</v>
      </c>
      <c r="D8" s="5" t="s">
        <v>14</v>
      </c>
      <c r="E8" s="5" t="s">
        <v>22</v>
      </c>
      <c r="F8" s="5" t="s">
        <v>16</v>
      </c>
      <c r="G8" s="5" t="s">
        <v>23</v>
      </c>
      <c r="H8" s="5">
        <v>3</v>
      </c>
      <c r="I8" s="5"/>
      <c r="J8" s="5" t="s">
        <v>17</v>
      </c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</row>
    <row r="10" spans="1:13" ht="255" customHeight="1" x14ac:dyDescent="0.25">
      <c r="A10" s="5" t="s">
        <v>11</v>
      </c>
      <c r="B10" s="5" t="s">
        <v>12</v>
      </c>
      <c r="C10" s="7" t="s">
        <v>24</v>
      </c>
      <c r="D10" s="5" t="s">
        <v>14</v>
      </c>
      <c r="E10" s="5" t="s">
        <v>25</v>
      </c>
      <c r="F10" s="5" t="s">
        <v>16</v>
      </c>
      <c r="G10" s="5">
        <f>-1 / 1</f>
        <v>-1</v>
      </c>
      <c r="H10" s="5">
        <v>3</v>
      </c>
      <c r="I10" s="5"/>
      <c r="J10" s="5" t="s">
        <v>17</v>
      </c>
    </row>
    <row r="11" spans="1:13" x14ac:dyDescent="0.25">
      <c r="A11" s="5"/>
      <c r="B11" s="5"/>
      <c r="C11" s="7"/>
      <c r="D11" s="5"/>
      <c r="E11" s="5"/>
      <c r="F11" s="5"/>
      <c r="G11" s="5"/>
      <c r="H11" s="5"/>
      <c r="I11" s="5"/>
      <c r="J11" s="5"/>
    </row>
    <row r="12" spans="1:13" ht="180" customHeight="1" x14ac:dyDescent="0.25">
      <c r="A12" s="5" t="s">
        <v>11</v>
      </c>
      <c r="B12" s="5" t="s">
        <v>18</v>
      </c>
      <c r="C12" s="7" t="s">
        <v>26</v>
      </c>
      <c r="D12" s="5" t="s">
        <v>14</v>
      </c>
      <c r="E12" s="5" t="s">
        <v>27</v>
      </c>
      <c r="F12" s="5" t="s">
        <v>16</v>
      </c>
      <c r="G12" s="5" t="s">
        <v>28</v>
      </c>
      <c r="H12" s="5">
        <v>3</v>
      </c>
      <c r="I12" s="5"/>
      <c r="J12" s="5" t="s">
        <v>17</v>
      </c>
    </row>
    <row r="13" spans="1:13" x14ac:dyDescent="0.25">
      <c r="A13" s="5"/>
      <c r="B13" s="5"/>
      <c r="C13" s="7"/>
      <c r="D13" s="5"/>
      <c r="E13" s="5"/>
      <c r="F13" s="5"/>
      <c r="G13" s="5"/>
      <c r="H13" s="5"/>
      <c r="I13" s="5"/>
      <c r="J13" s="5"/>
    </row>
    <row r="14" spans="1:13" ht="180" customHeight="1" x14ac:dyDescent="0.25">
      <c r="A14" s="5" t="s">
        <v>11</v>
      </c>
      <c r="B14" s="5" t="s">
        <v>18</v>
      </c>
      <c r="C14" s="7" t="s">
        <v>29</v>
      </c>
      <c r="D14" s="5" t="s">
        <v>14</v>
      </c>
      <c r="E14" s="5" t="s">
        <v>30</v>
      </c>
      <c r="F14" s="5" t="s">
        <v>31</v>
      </c>
      <c r="G14" s="8">
        <v>42267</v>
      </c>
      <c r="H14" s="5">
        <v>3</v>
      </c>
      <c r="I14" s="5"/>
      <c r="J14" s="5" t="s">
        <v>17</v>
      </c>
    </row>
    <row r="15" spans="1:13" x14ac:dyDescent="0.25">
      <c r="A15" s="5"/>
      <c r="B15" s="5"/>
      <c r="C15" s="7"/>
      <c r="D15" s="5"/>
      <c r="E15" s="5"/>
      <c r="F15" s="5"/>
      <c r="G15" s="8"/>
      <c r="H15" s="5"/>
      <c r="I15" s="5"/>
      <c r="J15" s="5"/>
    </row>
    <row r="16" spans="1:13" ht="180" customHeight="1" x14ac:dyDescent="0.25">
      <c r="A16" s="5" t="s">
        <v>11</v>
      </c>
      <c r="B16" s="5" t="s">
        <v>12</v>
      </c>
      <c r="C16" s="7" t="s">
        <v>32</v>
      </c>
      <c r="D16" s="5" t="s">
        <v>14</v>
      </c>
      <c r="E16" s="5" t="s">
        <v>33</v>
      </c>
      <c r="F16" s="5" t="s">
        <v>34</v>
      </c>
      <c r="G16" s="5" t="s">
        <v>35</v>
      </c>
      <c r="H16" s="5">
        <v>3</v>
      </c>
      <c r="I16" s="5"/>
      <c r="J16" s="5" t="s">
        <v>17</v>
      </c>
    </row>
    <row r="17" spans="1:10" x14ac:dyDescent="0.25">
      <c r="A17" s="5"/>
      <c r="B17" s="5"/>
      <c r="C17" s="7"/>
      <c r="D17" s="5"/>
      <c r="E17" s="5"/>
      <c r="F17" s="5"/>
      <c r="G17" s="5"/>
      <c r="H17" s="5"/>
      <c r="I17" s="5"/>
      <c r="J17" s="5"/>
    </row>
    <row r="18" spans="1:10" ht="195" customHeight="1" x14ac:dyDescent="0.25">
      <c r="A18" s="5" t="s">
        <v>11</v>
      </c>
      <c r="B18" s="5" t="s">
        <v>18</v>
      </c>
      <c r="C18" s="7" t="s">
        <v>36</v>
      </c>
      <c r="D18" s="5" t="s">
        <v>14</v>
      </c>
      <c r="E18" s="5" t="s">
        <v>37</v>
      </c>
      <c r="F18" s="5" t="s">
        <v>34</v>
      </c>
      <c r="G18" s="6">
        <v>14702</v>
      </c>
      <c r="H18" s="5">
        <v>3</v>
      </c>
      <c r="I18" s="5"/>
      <c r="J18" s="5" t="s">
        <v>17</v>
      </c>
    </row>
    <row r="19" spans="1:10" x14ac:dyDescent="0.25">
      <c r="A19" s="5"/>
      <c r="B19" s="5"/>
      <c r="C19" s="7"/>
      <c r="D19" s="5"/>
      <c r="E19" s="5"/>
      <c r="F19" s="5"/>
      <c r="G19" s="6"/>
      <c r="H19" s="5"/>
      <c r="I19" s="5"/>
      <c r="J19" s="5"/>
    </row>
    <row r="20" spans="1:10" ht="255" customHeight="1" x14ac:dyDescent="0.25">
      <c r="A20" s="5" t="s">
        <v>11</v>
      </c>
      <c r="B20" s="5" t="s">
        <v>12</v>
      </c>
      <c r="C20" s="7" t="s">
        <v>38</v>
      </c>
      <c r="D20" s="5" t="s">
        <v>14</v>
      </c>
      <c r="E20" s="5" t="s">
        <v>25</v>
      </c>
      <c r="F20" s="5" t="s">
        <v>39</v>
      </c>
      <c r="G20" s="5" t="s">
        <v>40</v>
      </c>
      <c r="H20" s="5">
        <v>3</v>
      </c>
      <c r="I20" s="5"/>
      <c r="J20" s="5" t="s">
        <v>17</v>
      </c>
    </row>
    <row r="21" spans="1:10" x14ac:dyDescent="0.25">
      <c r="A21" s="5"/>
      <c r="B21" s="5"/>
      <c r="C21" s="7"/>
      <c r="D21" s="5"/>
      <c r="E21" s="5"/>
      <c r="F21" s="5"/>
      <c r="G21" s="5"/>
      <c r="H21" s="5"/>
      <c r="I21" s="5"/>
      <c r="J21" s="5"/>
    </row>
    <row r="22" spans="1:10" ht="240" customHeight="1" x14ac:dyDescent="0.25">
      <c r="A22" s="5" t="s">
        <v>11</v>
      </c>
      <c r="B22" s="5" t="s">
        <v>12</v>
      </c>
      <c r="C22" s="7" t="s">
        <v>41</v>
      </c>
      <c r="D22" s="5" t="s">
        <v>14</v>
      </c>
      <c r="E22" s="5" t="s">
        <v>42</v>
      </c>
      <c r="F22" s="5" t="s">
        <v>43</v>
      </c>
      <c r="G22" s="5" t="s">
        <v>40</v>
      </c>
      <c r="H22" s="5">
        <v>12</v>
      </c>
      <c r="I22" s="5"/>
      <c r="J22" s="5" t="s">
        <v>17</v>
      </c>
    </row>
    <row r="23" spans="1:10" x14ac:dyDescent="0.25">
      <c r="A23" s="5"/>
      <c r="B23" s="5"/>
      <c r="C23" s="7"/>
      <c r="D23" s="5"/>
      <c r="E23" s="5"/>
      <c r="F23" s="5"/>
      <c r="G23" s="5"/>
      <c r="H23" s="5"/>
      <c r="I23" s="5"/>
      <c r="J23" s="5"/>
    </row>
    <row r="24" spans="1:10" ht="210" customHeight="1" x14ac:dyDescent="0.25">
      <c r="A24" s="5" t="s">
        <v>11</v>
      </c>
      <c r="B24" s="5" t="s">
        <v>12</v>
      </c>
      <c r="C24" s="7" t="s">
        <v>44</v>
      </c>
      <c r="D24" s="5" t="s">
        <v>14</v>
      </c>
      <c r="E24" s="5" t="s">
        <v>45</v>
      </c>
      <c r="F24" s="5" t="s">
        <v>39</v>
      </c>
      <c r="G24" s="5" t="s">
        <v>40</v>
      </c>
      <c r="H24" s="5">
        <v>0</v>
      </c>
    </row>
    <row r="25" spans="1:10" x14ac:dyDescent="0.25">
      <c r="A25" s="5"/>
      <c r="B25" s="5"/>
      <c r="C25" s="7"/>
      <c r="D25" s="5"/>
      <c r="E25" s="5"/>
      <c r="F25" s="5"/>
      <c r="G25" s="5"/>
      <c r="H25" s="5"/>
    </row>
    <row r="28" spans="1:10" ht="45" x14ac:dyDescent="0.25">
      <c r="A28" s="1" t="s">
        <v>1</v>
      </c>
      <c r="B28" s="1" t="s">
        <v>2</v>
      </c>
      <c r="C28" s="1" t="s">
        <v>3</v>
      </c>
      <c r="D28" s="1" t="s">
        <v>4</v>
      </c>
      <c r="E28" s="1" t="s">
        <v>5</v>
      </c>
      <c r="F28" s="1" t="s">
        <v>6</v>
      </c>
      <c r="G28" s="1" t="s">
        <v>7</v>
      </c>
      <c r="H28" s="1" t="s">
        <v>8</v>
      </c>
      <c r="I28" s="1" t="s">
        <v>9</v>
      </c>
      <c r="J28" s="1" t="s">
        <v>10</v>
      </c>
    </row>
    <row r="29" spans="1:10" ht="195" customHeight="1" x14ac:dyDescent="0.25">
      <c r="A29" s="5" t="s">
        <v>11</v>
      </c>
      <c r="B29" s="5" t="s">
        <v>18</v>
      </c>
      <c r="C29" s="7" t="s">
        <v>46</v>
      </c>
      <c r="D29" s="5" t="s">
        <v>14</v>
      </c>
      <c r="E29" s="5" t="s">
        <v>47</v>
      </c>
      <c r="F29" s="5" t="s">
        <v>48</v>
      </c>
      <c r="G29" s="5" t="s">
        <v>49</v>
      </c>
      <c r="H29" s="5">
        <v>3</v>
      </c>
      <c r="I29" s="5"/>
      <c r="J29" s="5" t="s">
        <v>17</v>
      </c>
    </row>
    <row r="30" spans="1:10" x14ac:dyDescent="0.25">
      <c r="A30" s="5"/>
      <c r="B30" s="5"/>
      <c r="C30" s="7"/>
      <c r="D30" s="5"/>
      <c r="E30" s="5"/>
      <c r="F30" s="5"/>
      <c r="G30" s="5"/>
      <c r="H30" s="5"/>
      <c r="I30" s="5"/>
      <c r="J30" s="5"/>
    </row>
    <row r="31" spans="1:10" ht="195" customHeight="1" x14ac:dyDescent="0.25">
      <c r="A31" s="5" t="s">
        <v>11</v>
      </c>
      <c r="B31" s="5" t="s">
        <v>18</v>
      </c>
      <c r="C31" s="7" t="s">
        <v>50</v>
      </c>
      <c r="D31" s="5" t="s">
        <v>14</v>
      </c>
      <c r="E31" s="5" t="s">
        <v>51</v>
      </c>
      <c r="F31" s="5" t="s">
        <v>52</v>
      </c>
      <c r="G31" s="8">
        <v>42029</v>
      </c>
      <c r="H31" s="5">
        <v>3</v>
      </c>
      <c r="I31" s="5"/>
      <c r="J31" s="5" t="s">
        <v>17</v>
      </c>
    </row>
    <row r="32" spans="1:10" x14ac:dyDescent="0.25">
      <c r="A32" s="5"/>
      <c r="B32" s="5"/>
      <c r="C32" s="7"/>
      <c r="D32" s="5"/>
      <c r="E32" s="5"/>
      <c r="F32" s="5"/>
      <c r="G32" s="8"/>
      <c r="H32" s="5"/>
      <c r="I32" s="5"/>
      <c r="J32" s="5"/>
    </row>
    <row r="33" spans="1:10" ht="195" customHeight="1" x14ac:dyDescent="0.25">
      <c r="A33" s="5" t="s">
        <v>11</v>
      </c>
      <c r="B33" s="5" t="s">
        <v>12</v>
      </c>
      <c r="C33" s="7" t="s">
        <v>53</v>
      </c>
      <c r="D33" s="5" t="s">
        <v>14</v>
      </c>
      <c r="E33" s="5" t="s">
        <v>54</v>
      </c>
      <c r="F33" s="5" t="s">
        <v>43</v>
      </c>
      <c r="G33" s="5" t="s">
        <v>55</v>
      </c>
      <c r="H33" s="5">
        <v>3</v>
      </c>
      <c r="I33" s="5"/>
      <c r="J33" s="5" t="s">
        <v>17</v>
      </c>
    </row>
    <row r="34" spans="1:10" x14ac:dyDescent="0.25">
      <c r="A34" s="5"/>
      <c r="B34" s="5"/>
      <c r="C34" s="7"/>
      <c r="D34" s="5"/>
      <c r="E34" s="5"/>
      <c r="F34" s="5"/>
      <c r="G34" s="5"/>
      <c r="H34" s="5"/>
      <c r="I34" s="5"/>
      <c r="J34" s="5"/>
    </row>
    <row r="35" spans="1:10" ht="210" customHeight="1" x14ac:dyDescent="0.25">
      <c r="A35" s="5" t="s">
        <v>11</v>
      </c>
      <c r="B35" s="5" t="s">
        <v>18</v>
      </c>
      <c r="C35" s="7" t="s">
        <v>56</v>
      </c>
      <c r="D35" s="5" t="s">
        <v>14</v>
      </c>
      <c r="E35" s="5" t="s">
        <v>57</v>
      </c>
      <c r="F35" s="5" t="s">
        <v>39</v>
      </c>
      <c r="G35" s="8">
        <v>42328</v>
      </c>
      <c r="H35" s="5">
        <v>3</v>
      </c>
      <c r="I35" s="5"/>
      <c r="J35" s="5" t="s">
        <v>17</v>
      </c>
    </row>
    <row r="36" spans="1:10" x14ac:dyDescent="0.25">
      <c r="A36" s="5"/>
      <c r="B36" s="5"/>
      <c r="C36" s="7"/>
      <c r="D36" s="5"/>
      <c r="E36" s="5"/>
      <c r="F36" s="5"/>
      <c r="G36" s="8"/>
      <c r="H36" s="5"/>
      <c r="I36" s="5"/>
      <c r="J36" s="5"/>
    </row>
    <row r="37" spans="1:10" ht="195" customHeight="1" x14ac:dyDescent="0.25">
      <c r="A37" s="5" t="s">
        <v>11</v>
      </c>
      <c r="B37" s="5" t="s">
        <v>18</v>
      </c>
      <c r="C37" s="7" t="s">
        <v>58</v>
      </c>
      <c r="D37" s="5" t="s">
        <v>14</v>
      </c>
      <c r="E37" s="5" t="s">
        <v>59</v>
      </c>
      <c r="F37" s="5" t="s">
        <v>60</v>
      </c>
      <c r="G37" s="8">
        <v>42205</v>
      </c>
      <c r="H37" s="5">
        <v>3</v>
      </c>
      <c r="I37" s="5"/>
      <c r="J37" s="5" t="s">
        <v>17</v>
      </c>
    </row>
    <row r="38" spans="1:10" x14ac:dyDescent="0.25">
      <c r="A38" s="5"/>
      <c r="B38" s="5"/>
      <c r="C38" s="7"/>
      <c r="D38" s="5"/>
      <c r="E38" s="5"/>
      <c r="F38" s="5"/>
      <c r="G38" s="8"/>
      <c r="H38" s="5"/>
      <c r="I38" s="5"/>
      <c r="J38" s="5"/>
    </row>
    <row r="39" spans="1:10" ht="195" customHeight="1" x14ac:dyDescent="0.25">
      <c r="A39" s="5" t="s">
        <v>11</v>
      </c>
      <c r="B39" s="5" t="s">
        <v>18</v>
      </c>
      <c r="C39" s="7" t="s">
        <v>61</v>
      </c>
      <c r="D39" s="5" t="s">
        <v>14</v>
      </c>
      <c r="E39" s="5" t="s">
        <v>62</v>
      </c>
      <c r="F39" s="5" t="s">
        <v>63</v>
      </c>
      <c r="G39" s="8">
        <v>42172</v>
      </c>
      <c r="H39" s="5">
        <v>3</v>
      </c>
      <c r="I39" s="5"/>
      <c r="J39" s="5" t="s">
        <v>17</v>
      </c>
    </row>
    <row r="40" spans="1:10" x14ac:dyDescent="0.25">
      <c r="A40" s="5"/>
      <c r="B40" s="5"/>
      <c r="C40" s="7"/>
      <c r="D40" s="5"/>
      <c r="E40" s="5"/>
      <c r="F40" s="5"/>
      <c r="G40" s="8"/>
      <c r="H40" s="5"/>
      <c r="I40" s="5"/>
      <c r="J40" s="5"/>
    </row>
    <row r="41" spans="1:10" ht="210" customHeight="1" x14ac:dyDescent="0.25">
      <c r="A41" s="5" t="s">
        <v>11</v>
      </c>
      <c r="B41" s="5" t="s">
        <v>18</v>
      </c>
      <c r="C41" s="7" t="s">
        <v>64</v>
      </c>
      <c r="D41" s="5" t="s">
        <v>14</v>
      </c>
      <c r="E41" s="5" t="s">
        <v>65</v>
      </c>
      <c r="F41" s="5" t="s">
        <v>43</v>
      </c>
      <c r="G41" s="8">
        <v>42104</v>
      </c>
      <c r="H41" s="5">
        <v>3</v>
      </c>
      <c r="I41" s="5"/>
      <c r="J41" s="5" t="s">
        <v>17</v>
      </c>
    </row>
    <row r="42" spans="1:10" x14ac:dyDescent="0.25">
      <c r="A42" s="5"/>
      <c r="B42" s="5"/>
      <c r="C42" s="7"/>
      <c r="D42" s="5"/>
      <c r="E42" s="5"/>
      <c r="F42" s="5"/>
      <c r="G42" s="8"/>
      <c r="H42" s="5"/>
      <c r="I42" s="5"/>
      <c r="J42" s="5"/>
    </row>
    <row r="43" spans="1:10" ht="195" customHeight="1" x14ac:dyDescent="0.25">
      <c r="A43" s="5" t="s">
        <v>11</v>
      </c>
      <c r="B43" s="5" t="s">
        <v>18</v>
      </c>
      <c r="C43" s="7" t="s">
        <v>66</v>
      </c>
      <c r="D43" s="5" t="s">
        <v>14</v>
      </c>
      <c r="E43" s="5" t="s">
        <v>67</v>
      </c>
      <c r="F43" s="5" t="s">
        <v>52</v>
      </c>
      <c r="G43" s="8">
        <v>42020</v>
      </c>
      <c r="H43" s="5">
        <v>3</v>
      </c>
      <c r="I43" s="5"/>
      <c r="J43" s="5" t="s">
        <v>17</v>
      </c>
    </row>
    <row r="44" spans="1:10" x14ac:dyDescent="0.25">
      <c r="A44" s="5"/>
      <c r="B44" s="5"/>
      <c r="C44" s="7"/>
      <c r="D44" s="5"/>
      <c r="E44" s="5"/>
      <c r="F44" s="5"/>
      <c r="G44" s="8"/>
      <c r="H44" s="5"/>
      <c r="I44" s="5"/>
      <c r="J44" s="5"/>
    </row>
    <row r="45" spans="1:10" ht="210" customHeight="1" x14ac:dyDescent="0.25">
      <c r="A45" s="5" t="s">
        <v>11</v>
      </c>
      <c r="B45" s="5" t="s">
        <v>12</v>
      </c>
      <c r="C45" s="7" t="s">
        <v>69</v>
      </c>
      <c r="D45" s="5" t="s">
        <v>962</v>
      </c>
      <c r="E45" s="5" t="s">
        <v>70</v>
      </c>
      <c r="F45" s="5" t="s">
        <v>71</v>
      </c>
      <c r="G45" s="5">
        <f>-1 / 15</f>
        <v>-6.6666666666666666E-2</v>
      </c>
      <c r="H45" s="5">
        <v>3</v>
      </c>
      <c r="I45" s="5"/>
      <c r="J45" s="5" t="s">
        <v>17</v>
      </c>
    </row>
    <row r="46" spans="1:10" x14ac:dyDescent="0.25">
      <c r="A46" s="5"/>
      <c r="B46" s="5"/>
      <c r="C46" s="7"/>
      <c r="D46" s="5"/>
      <c r="E46" s="5"/>
      <c r="F46" s="5"/>
      <c r="G46" s="5"/>
      <c r="H46" s="5"/>
      <c r="I46" s="5"/>
      <c r="J46" s="5"/>
    </row>
    <row r="47" spans="1:10" x14ac:dyDescent="0.25">
      <c r="A47" s="2"/>
      <c r="B47" s="2"/>
      <c r="C47" s="3"/>
      <c r="D47" s="2"/>
      <c r="E47" s="2"/>
      <c r="F47" s="2"/>
      <c r="G47" s="4"/>
      <c r="H47" s="2"/>
      <c r="I47" s="2"/>
      <c r="J47" s="2"/>
    </row>
    <row r="48" spans="1:10" ht="195" customHeight="1" x14ac:dyDescent="0.25">
      <c r="A48" s="5" t="s">
        <v>11</v>
      </c>
      <c r="B48" s="5" t="s">
        <v>18</v>
      </c>
      <c r="C48" s="7" t="s">
        <v>72</v>
      </c>
      <c r="D48" s="5" t="s">
        <v>14</v>
      </c>
      <c r="E48" s="5" t="s">
        <v>73</v>
      </c>
      <c r="F48" s="5" t="s">
        <v>74</v>
      </c>
      <c r="G48" s="8">
        <v>42080</v>
      </c>
      <c r="H48" s="5">
        <v>3</v>
      </c>
      <c r="I48" s="5"/>
      <c r="J48" s="5" t="s">
        <v>17</v>
      </c>
    </row>
    <row r="49" spans="1:10" x14ac:dyDescent="0.25">
      <c r="A49" s="5"/>
      <c r="B49" s="5"/>
      <c r="C49" s="7"/>
      <c r="D49" s="5"/>
      <c r="E49" s="5"/>
      <c r="F49" s="5"/>
      <c r="G49" s="8"/>
      <c r="H49" s="5"/>
      <c r="I49" s="5"/>
      <c r="J49" s="5"/>
    </row>
    <row r="50" spans="1:10" ht="180" customHeight="1" x14ac:dyDescent="0.25">
      <c r="A50" s="5" t="s">
        <v>11</v>
      </c>
      <c r="B50" s="5" t="s">
        <v>18</v>
      </c>
      <c r="C50" s="7" t="s">
        <v>75</v>
      </c>
      <c r="D50" s="5" t="s">
        <v>14</v>
      </c>
      <c r="E50" s="5" t="s">
        <v>76</v>
      </c>
      <c r="F50" s="5" t="s">
        <v>63</v>
      </c>
      <c r="G50" s="8">
        <v>42202</v>
      </c>
      <c r="H50" s="5">
        <v>3</v>
      </c>
      <c r="I50" s="5"/>
      <c r="J50" s="5" t="s">
        <v>17</v>
      </c>
    </row>
    <row r="51" spans="1:10" x14ac:dyDescent="0.25">
      <c r="A51" s="5"/>
      <c r="B51" s="5"/>
      <c r="C51" s="7"/>
      <c r="D51" s="5"/>
      <c r="E51" s="5"/>
      <c r="F51" s="5"/>
      <c r="G51" s="8"/>
      <c r="H51" s="5"/>
      <c r="I51" s="5"/>
      <c r="J51" s="5"/>
    </row>
    <row r="52" spans="1:10" x14ac:dyDescent="0.25">
      <c r="A52" s="2"/>
      <c r="B52" s="2"/>
      <c r="C52" s="3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3"/>
      <c r="D53" s="2"/>
      <c r="E53" s="2"/>
      <c r="F53" s="2"/>
      <c r="G53" s="4"/>
      <c r="H53" s="2"/>
      <c r="I53" s="2"/>
      <c r="J53" s="2"/>
    </row>
    <row r="54" spans="1:10" ht="255" customHeight="1" x14ac:dyDescent="0.25">
      <c r="A54" s="5" t="s">
        <v>11</v>
      </c>
      <c r="B54" s="5" t="s">
        <v>12</v>
      </c>
      <c r="C54" s="7" t="s">
        <v>77</v>
      </c>
      <c r="D54" s="5" t="s">
        <v>14</v>
      </c>
      <c r="E54" s="5" t="s">
        <v>78</v>
      </c>
      <c r="F54" s="5" t="s">
        <v>79</v>
      </c>
      <c r="G54" s="5" t="s">
        <v>40</v>
      </c>
      <c r="H54" s="5">
        <v>3</v>
      </c>
      <c r="I54" s="5"/>
      <c r="J54" s="5" t="s">
        <v>17</v>
      </c>
    </row>
    <row r="55" spans="1:10" x14ac:dyDescent="0.25">
      <c r="A55" s="5"/>
      <c r="B55" s="5"/>
      <c r="C55" s="7"/>
      <c r="D55" s="5"/>
      <c r="E55" s="5"/>
      <c r="F55" s="5"/>
      <c r="G55" s="5"/>
      <c r="H55" s="5"/>
      <c r="I55" s="5"/>
      <c r="J55" s="5"/>
    </row>
    <row r="56" spans="1:10" ht="195" customHeight="1" x14ac:dyDescent="0.25">
      <c r="A56" s="5" t="s">
        <v>11</v>
      </c>
      <c r="B56" s="5" t="s">
        <v>12</v>
      </c>
      <c r="C56" s="7" t="s">
        <v>80</v>
      </c>
      <c r="D56" s="5" t="s">
        <v>14</v>
      </c>
      <c r="E56" s="5" t="s">
        <v>81</v>
      </c>
      <c r="F56" s="5" t="s">
        <v>82</v>
      </c>
      <c r="G56" s="5">
        <f>-4 / 40</f>
        <v>-0.1</v>
      </c>
      <c r="H56" s="5">
        <v>3</v>
      </c>
      <c r="I56" s="5"/>
      <c r="J56" s="5" t="s">
        <v>17</v>
      </c>
    </row>
    <row r="57" spans="1:10" x14ac:dyDescent="0.25">
      <c r="A57" s="5"/>
      <c r="B57" s="5"/>
      <c r="C57" s="7"/>
      <c r="D57" s="5"/>
      <c r="E57" s="5"/>
      <c r="F57" s="5"/>
      <c r="G57" s="5"/>
      <c r="H57" s="5"/>
      <c r="I57" s="5"/>
      <c r="J57" s="5"/>
    </row>
    <row r="58" spans="1:10" ht="195" customHeight="1" x14ac:dyDescent="0.25">
      <c r="A58" s="5" t="s">
        <v>11</v>
      </c>
      <c r="B58" s="5" t="s">
        <v>18</v>
      </c>
      <c r="C58" s="7" t="s">
        <v>83</v>
      </c>
      <c r="D58" s="5" t="s">
        <v>14</v>
      </c>
      <c r="E58" s="5" t="s">
        <v>84</v>
      </c>
      <c r="F58" s="5" t="s">
        <v>85</v>
      </c>
      <c r="G58" s="6">
        <v>18415</v>
      </c>
      <c r="H58" s="5">
        <v>3</v>
      </c>
      <c r="I58" s="5"/>
      <c r="J58" s="5" t="s">
        <v>17</v>
      </c>
    </row>
    <row r="59" spans="1:10" x14ac:dyDescent="0.25">
      <c r="A59" s="5"/>
      <c r="B59" s="5"/>
      <c r="C59" s="7"/>
      <c r="D59" s="5"/>
      <c r="E59" s="5"/>
      <c r="F59" s="5"/>
      <c r="G59" s="6"/>
      <c r="H59" s="5"/>
      <c r="I59" s="5"/>
      <c r="J59" s="5"/>
    </row>
    <row r="60" spans="1:10" ht="195" customHeight="1" x14ac:dyDescent="0.25">
      <c r="A60" s="5" t="s">
        <v>11</v>
      </c>
      <c r="B60" s="5" t="s">
        <v>18</v>
      </c>
      <c r="C60" s="7" t="s">
        <v>86</v>
      </c>
      <c r="D60" s="5" t="s">
        <v>14</v>
      </c>
      <c r="E60" s="5" t="s">
        <v>87</v>
      </c>
      <c r="F60" s="5" t="s">
        <v>85</v>
      </c>
      <c r="G60" s="6">
        <v>14671</v>
      </c>
      <c r="H60" s="5">
        <v>3</v>
      </c>
      <c r="I60" s="5"/>
      <c r="J60" s="5" t="s">
        <v>88</v>
      </c>
    </row>
    <row r="61" spans="1:10" x14ac:dyDescent="0.25">
      <c r="A61" s="5"/>
      <c r="B61" s="5"/>
      <c r="C61" s="7"/>
      <c r="D61" s="5"/>
      <c r="E61" s="5"/>
      <c r="F61" s="5"/>
      <c r="G61" s="6"/>
      <c r="H61" s="5"/>
      <c r="I61" s="5"/>
      <c r="J61" s="5"/>
    </row>
    <row r="64" spans="1:10" ht="45" x14ac:dyDescent="0.25">
      <c r="A64" s="1" t="s">
        <v>1</v>
      </c>
      <c r="B64" s="1" t="s">
        <v>2</v>
      </c>
      <c r="C64" s="1" t="s">
        <v>3</v>
      </c>
      <c r="D64" s="1" t="s">
        <v>4</v>
      </c>
      <c r="E64" s="1" t="s">
        <v>5</v>
      </c>
      <c r="F64" s="1" t="s">
        <v>6</v>
      </c>
      <c r="G64" s="1" t="s">
        <v>7</v>
      </c>
      <c r="H64" s="1" t="s">
        <v>8</v>
      </c>
      <c r="I64" s="1" t="s">
        <v>9</v>
      </c>
      <c r="J64" s="1" t="s">
        <v>10</v>
      </c>
    </row>
    <row r="65" spans="1:10" ht="195" customHeight="1" x14ac:dyDescent="0.25">
      <c r="A65" s="5" t="s">
        <v>11</v>
      </c>
      <c r="B65" s="5" t="s">
        <v>18</v>
      </c>
      <c r="C65" s="7" t="s">
        <v>89</v>
      </c>
      <c r="D65" s="5" t="s">
        <v>14</v>
      </c>
      <c r="E65" s="5" t="s">
        <v>90</v>
      </c>
      <c r="F65" s="5" t="s">
        <v>85</v>
      </c>
      <c r="G65" s="5" t="s">
        <v>91</v>
      </c>
      <c r="H65" s="5">
        <v>3</v>
      </c>
      <c r="I65" s="5"/>
      <c r="J65" s="5" t="s">
        <v>17</v>
      </c>
    </row>
    <row r="66" spans="1:10" x14ac:dyDescent="0.25">
      <c r="A66" s="5"/>
      <c r="B66" s="5"/>
      <c r="C66" s="7"/>
      <c r="D66" s="5"/>
      <c r="E66" s="5"/>
      <c r="F66" s="5"/>
      <c r="G66" s="5"/>
      <c r="H66" s="5"/>
      <c r="I66" s="5"/>
      <c r="J66" s="5"/>
    </row>
    <row r="67" spans="1:10" ht="180" customHeight="1" x14ac:dyDescent="0.25">
      <c r="A67" s="5" t="s">
        <v>11</v>
      </c>
      <c r="B67" s="5" t="s">
        <v>18</v>
      </c>
      <c r="C67" s="7" t="s">
        <v>92</v>
      </c>
      <c r="D67" s="5" t="s">
        <v>14</v>
      </c>
      <c r="E67" s="5" t="s">
        <v>93</v>
      </c>
      <c r="F67" s="5" t="s">
        <v>82</v>
      </c>
      <c r="G67" s="5" t="s">
        <v>94</v>
      </c>
      <c r="H67" s="5">
        <v>3</v>
      </c>
      <c r="I67" s="5"/>
      <c r="J67" s="5" t="s">
        <v>17</v>
      </c>
    </row>
    <row r="68" spans="1:10" x14ac:dyDescent="0.25">
      <c r="A68" s="5"/>
      <c r="B68" s="5"/>
      <c r="C68" s="7"/>
      <c r="D68" s="5"/>
      <c r="E68" s="5"/>
      <c r="F68" s="5"/>
      <c r="G68" s="5"/>
      <c r="H68" s="5"/>
      <c r="I68" s="5"/>
      <c r="J68" s="5"/>
    </row>
    <row r="69" spans="1:10" ht="195" customHeight="1" x14ac:dyDescent="0.25">
      <c r="A69" s="5" t="s">
        <v>11</v>
      </c>
      <c r="B69" s="5" t="s">
        <v>18</v>
      </c>
      <c r="C69" s="7" t="s">
        <v>95</v>
      </c>
      <c r="D69" s="5" t="s">
        <v>14</v>
      </c>
      <c r="E69" s="5" t="s">
        <v>96</v>
      </c>
      <c r="F69" s="5" t="s">
        <v>97</v>
      </c>
      <c r="G69" s="5" t="s">
        <v>98</v>
      </c>
      <c r="H69" s="5">
        <v>3</v>
      </c>
      <c r="I69" s="5"/>
      <c r="J69" s="5" t="s">
        <v>99</v>
      </c>
    </row>
    <row r="70" spans="1:10" x14ac:dyDescent="0.25">
      <c r="A70" s="5"/>
      <c r="B70" s="5"/>
      <c r="C70" s="7"/>
      <c r="D70" s="5"/>
      <c r="E70" s="5"/>
      <c r="F70" s="5"/>
      <c r="G70" s="5"/>
      <c r="H70" s="5"/>
      <c r="I70" s="5"/>
      <c r="J70" s="5"/>
    </row>
    <row r="73" spans="1:10" ht="45" x14ac:dyDescent="0.25">
      <c r="A73" s="1" t="s">
        <v>1</v>
      </c>
      <c r="B73" s="1" t="s">
        <v>2</v>
      </c>
      <c r="C73" s="1" t="s">
        <v>3</v>
      </c>
      <c r="D73" s="1" t="s">
        <v>4</v>
      </c>
      <c r="E73" s="1" t="s">
        <v>5</v>
      </c>
      <c r="F73" s="1" t="s">
        <v>6</v>
      </c>
      <c r="G73" s="1" t="s">
        <v>7</v>
      </c>
      <c r="H73" s="1" t="s">
        <v>8</v>
      </c>
      <c r="I73" s="1" t="s">
        <v>9</v>
      </c>
      <c r="J73" s="1" t="s">
        <v>10</v>
      </c>
    </row>
    <row r="74" spans="1:10" ht="195" customHeight="1" x14ac:dyDescent="0.25">
      <c r="A74" s="5" t="s">
        <v>11</v>
      </c>
      <c r="B74" s="5" t="s">
        <v>18</v>
      </c>
      <c r="C74" s="7" t="s">
        <v>100</v>
      </c>
      <c r="D74" s="5" t="s">
        <v>14</v>
      </c>
      <c r="E74" s="5" t="s">
        <v>101</v>
      </c>
      <c r="F74" s="5" t="s">
        <v>102</v>
      </c>
      <c r="G74" s="5" t="s">
        <v>103</v>
      </c>
      <c r="H74" s="5">
        <v>3</v>
      </c>
      <c r="I74" s="5"/>
      <c r="J74" s="5" t="s">
        <v>17</v>
      </c>
    </row>
    <row r="75" spans="1:10" x14ac:dyDescent="0.25">
      <c r="A75" s="5"/>
      <c r="B75" s="5"/>
      <c r="C75" s="7"/>
      <c r="D75" s="5"/>
      <c r="E75" s="5"/>
      <c r="F75" s="5"/>
      <c r="G75" s="5"/>
      <c r="H75" s="5"/>
      <c r="I75" s="5"/>
      <c r="J75" s="5"/>
    </row>
    <row r="76" spans="1:10" ht="195" customHeight="1" x14ac:dyDescent="0.25">
      <c r="A76" s="5" t="s">
        <v>11</v>
      </c>
      <c r="B76" s="5" t="s">
        <v>18</v>
      </c>
      <c r="C76" s="7" t="s">
        <v>104</v>
      </c>
      <c r="D76" s="5" t="s">
        <v>14</v>
      </c>
      <c r="E76" s="5" t="s">
        <v>105</v>
      </c>
      <c r="F76" s="5" t="s">
        <v>106</v>
      </c>
      <c r="G76" s="5" t="s">
        <v>107</v>
      </c>
      <c r="H76" s="5">
        <v>4</v>
      </c>
      <c r="I76" s="5"/>
      <c r="J76" s="5" t="s">
        <v>17</v>
      </c>
    </row>
    <row r="77" spans="1:10" x14ac:dyDescent="0.25">
      <c r="A77" s="5"/>
      <c r="B77" s="5"/>
      <c r="C77" s="7"/>
      <c r="D77" s="5"/>
      <c r="E77" s="5"/>
      <c r="F77" s="5"/>
      <c r="G77" s="5"/>
      <c r="H77" s="5"/>
      <c r="I77" s="5"/>
      <c r="J77" s="5"/>
    </row>
    <row r="78" spans="1:10" ht="180" customHeight="1" x14ac:dyDescent="0.25">
      <c r="A78" s="5" t="s">
        <v>11</v>
      </c>
      <c r="B78" s="5" t="s">
        <v>18</v>
      </c>
      <c r="C78" s="7" t="s">
        <v>108</v>
      </c>
      <c r="D78" s="5" t="s">
        <v>14</v>
      </c>
      <c r="E78" s="5" t="s">
        <v>109</v>
      </c>
      <c r="F78" s="5" t="s">
        <v>106</v>
      </c>
      <c r="G78" s="8">
        <v>42118</v>
      </c>
      <c r="H78" s="5">
        <v>0</v>
      </c>
      <c r="I78" s="5"/>
      <c r="J78" s="5" t="s">
        <v>17</v>
      </c>
    </row>
    <row r="79" spans="1:10" x14ac:dyDescent="0.25">
      <c r="A79" s="5"/>
      <c r="B79" s="5"/>
      <c r="C79" s="7"/>
      <c r="D79" s="5"/>
      <c r="E79" s="5"/>
      <c r="F79" s="5"/>
      <c r="G79" s="8"/>
      <c r="H79" s="5"/>
      <c r="I79" s="5"/>
      <c r="J79" s="5"/>
    </row>
    <row r="80" spans="1:10" ht="165" customHeight="1" x14ac:dyDescent="0.25">
      <c r="A80" s="5" t="s">
        <v>11</v>
      </c>
      <c r="B80" s="5" t="s">
        <v>18</v>
      </c>
      <c r="C80" s="7" t="s">
        <v>110</v>
      </c>
      <c r="D80" s="5" t="s">
        <v>14</v>
      </c>
      <c r="E80" s="5" t="s">
        <v>111</v>
      </c>
      <c r="F80" s="5" t="s">
        <v>106</v>
      </c>
      <c r="G80" s="8">
        <v>42087</v>
      </c>
      <c r="H80" s="5">
        <v>0</v>
      </c>
      <c r="I80" s="5"/>
      <c r="J80" s="5" t="s">
        <v>17</v>
      </c>
    </row>
    <row r="81" spans="1:12" x14ac:dyDescent="0.25">
      <c r="A81" s="5"/>
      <c r="B81" s="5"/>
      <c r="C81" s="7"/>
      <c r="D81" s="5"/>
      <c r="E81" s="5"/>
      <c r="F81" s="5"/>
      <c r="G81" s="8"/>
      <c r="H81" s="5"/>
      <c r="I81" s="5"/>
      <c r="J81" s="5"/>
    </row>
    <row r="82" spans="1:12" ht="165" customHeight="1" x14ac:dyDescent="0.25">
      <c r="A82" s="5" t="s">
        <v>11</v>
      </c>
      <c r="B82" s="5" t="s">
        <v>18</v>
      </c>
      <c r="C82" s="7" t="s">
        <v>112</v>
      </c>
      <c r="D82" s="5" t="s">
        <v>14</v>
      </c>
      <c r="E82" s="5" t="s">
        <v>113</v>
      </c>
      <c r="F82" s="5" t="s">
        <v>106</v>
      </c>
      <c r="G82" s="8">
        <v>42118</v>
      </c>
      <c r="H82" s="5">
        <v>0</v>
      </c>
      <c r="I82" s="5"/>
      <c r="J82" s="5" t="s">
        <v>17</v>
      </c>
    </row>
    <row r="83" spans="1:12" x14ac:dyDescent="0.25">
      <c r="A83" s="5"/>
      <c r="B83" s="5"/>
      <c r="C83" s="7"/>
      <c r="D83" s="5"/>
      <c r="E83" s="5"/>
      <c r="F83" s="5"/>
      <c r="G83" s="8"/>
      <c r="H83" s="5"/>
      <c r="I83" s="5"/>
      <c r="J83" s="5"/>
    </row>
    <row r="84" spans="1:12" ht="165" customHeight="1" x14ac:dyDescent="0.25">
      <c r="A84" s="5" t="s">
        <v>11</v>
      </c>
      <c r="B84" s="5" t="s">
        <v>18</v>
      </c>
      <c r="C84" s="7" t="s">
        <v>114</v>
      </c>
      <c r="D84" s="5" t="s">
        <v>14</v>
      </c>
      <c r="E84" s="5" t="s">
        <v>115</v>
      </c>
      <c r="F84" s="5" t="s">
        <v>106</v>
      </c>
      <c r="G84" s="8">
        <v>42240</v>
      </c>
      <c r="H84" s="5">
        <v>0</v>
      </c>
      <c r="I84" s="5"/>
      <c r="J84" s="5" t="s">
        <v>17</v>
      </c>
      <c r="L84">
        <v>3</v>
      </c>
    </row>
    <row r="85" spans="1:12" x14ac:dyDescent="0.25">
      <c r="A85" s="5"/>
      <c r="B85" s="5"/>
      <c r="C85" s="7"/>
      <c r="D85" s="5"/>
      <c r="E85" s="5"/>
      <c r="F85" s="5"/>
      <c r="G85" s="8"/>
      <c r="H85" s="5"/>
      <c r="I85" s="5"/>
      <c r="J85" s="5"/>
    </row>
    <row r="86" spans="1:12" ht="195" customHeight="1" x14ac:dyDescent="0.25">
      <c r="A86" s="5" t="s">
        <v>11</v>
      </c>
      <c r="B86" s="5" t="s">
        <v>18</v>
      </c>
      <c r="C86" s="7" t="s">
        <v>116</v>
      </c>
      <c r="D86" s="5" t="s">
        <v>14</v>
      </c>
      <c r="E86" s="5" t="s">
        <v>117</v>
      </c>
      <c r="F86" s="5" t="s">
        <v>118</v>
      </c>
      <c r="G86" s="5" t="s">
        <v>119</v>
      </c>
      <c r="H86" s="5">
        <v>3</v>
      </c>
      <c r="I86" s="5"/>
      <c r="J86" s="5" t="s">
        <v>17</v>
      </c>
    </row>
    <row r="87" spans="1:12" x14ac:dyDescent="0.25">
      <c r="A87" s="5"/>
      <c r="B87" s="5"/>
      <c r="C87" s="7"/>
      <c r="D87" s="5"/>
      <c r="E87" s="5"/>
      <c r="F87" s="5"/>
      <c r="G87" s="5"/>
      <c r="H87" s="5"/>
      <c r="I87" s="5"/>
      <c r="J87" s="5"/>
    </row>
    <row r="88" spans="1:12" x14ac:dyDescent="0.25">
      <c r="A88" s="2"/>
      <c r="B88" s="2"/>
      <c r="C88" s="3"/>
      <c r="D88" s="2"/>
      <c r="E88" s="2"/>
      <c r="F88" s="2"/>
      <c r="G88" s="2"/>
      <c r="H88" s="2"/>
      <c r="I88" s="2"/>
      <c r="J88" s="2"/>
    </row>
    <row r="89" spans="1:12" ht="195" customHeight="1" x14ac:dyDescent="0.25">
      <c r="A89" s="5" t="s">
        <v>11</v>
      </c>
      <c r="B89" s="5" t="s">
        <v>18</v>
      </c>
      <c r="C89" s="7" t="s">
        <v>122</v>
      </c>
      <c r="D89" s="5" t="s">
        <v>14</v>
      </c>
      <c r="E89" s="5" t="s">
        <v>123</v>
      </c>
      <c r="F89" s="5" t="s">
        <v>124</v>
      </c>
      <c r="G89" s="8">
        <v>42209</v>
      </c>
      <c r="H89" s="5">
        <v>4</v>
      </c>
      <c r="I89" s="5"/>
      <c r="J89" s="5" t="s">
        <v>17</v>
      </c>
    </row>
    <row r="90" spans="1:12" x14ac:dyDescent="0.25">
      <c r="A90" s="5"/>
      <c r="B90" s="5"/>
      <c r="C90" s="7"/>
      <c r="D90" s="5"/>
      <c r="E90" s="5"/>
      <c r="F90" s="5"/>
      <c r="G90" s="8"/>
      <c r="H90" s="5"/>
      <c r="I90" s="5"/>
      <c r="J90" s="5"/>
    </row>
    <row r="91" spans="1:12" ht="165" customHeight="1" x14ac:dyDescent="0.25">
      <c r="A91" s="5" t="s">
        <v>11</v>
      </c>
      <c r="B91" s="5" t="s">
        <v>18</v>
      </c>
      <c r="C91" s="7" t="s">
        <v>125</v>
      </c>
      <c r="D91" s="5" t="s">
        <v>14</v>
      </c>
      <c r="E91" s="5" t="s">
        <v>126</v>
      </c>
      <c r="F91" s="5" t="s">
        <v>124</v>
      </c>
      <c r="G91" s="8">
        <v>42209</v>
      </c>
      <c r="H91" s="5">
        <v>0</v>
      </c>
      <c r="I91" s="5"/>
      <c r="J91" s="5" t="s">
        <v>17</v>
      </c>
    </row>
    <row r="92" spans="1:12" x14ac:dyDescent="0.25">
      <c r="A92" s="5"/>
      <c r="B92" s="5"/>
      <c r="C92" s="7"/>
      <c r="D92" s="5"/>
      <c r="E92" s="5"/>
      <c r="F92" s="5"/>
      <c r="G92" s="8"/>
      <c r="H92" s="5"/>
      <c r="I92" s="5"/>
      <c r="J92" s="5"/>
    </row>
    <row r="93" spans="1:12" ht="195" customHeight="1" x14ac:dyDescent="0.25">
      <c r="A93" s="5" t="s">
        <v>11</v>
      </c>
      <c r="B93" s="5" t="s">
        <v>18</v>
      </c>
      <c r="C93" s="7" t="s">
        <v>127</v>
      </c>
      <c r="D93" s="5" t="s">
        <v>14</v>
      </c>
      <c r="E93" s="5" t="s">
        <v>128</v>
      </c>
      <c r="F93" s="5" t="s">
        <v>118</v>
      </c>
      <c r="G93" s="8">
        <v>42091</v>
      </c>
      <c r="H93" s="5">
        <v>3</v>
      </c>
      <c r="I93" s="5"/>
      <c r="J93" s="5" t="s">
        <v>17</v>
      </c>
    </row>
    <row r="94" spans="1:12" x14ac:dyDescent="0.25">
      <c r="A94" s="5"/>
      <c r="B94" s="5"/>
      <c r="C94" s="7"/>
      <c r="D94" s="5"/>
      <c r="E94" s="5"/>
      <c r="F94" s="5"/>
      <c r="G94" s="8"/>
      <c r="H94" s="5"/>
      <c r="I94" s="5"/>
      <c r="J94" s="5"/>
    </row>
    <row r="95" spans="1:12" ht="165" customHeight="1" x14ac:dyDescent="0.25">
      <c r="A95" s="5" t="s">
        <v>11</v>
      </c>
      <c r="B95" s="5" t="s">
        <v>12</v>
      </c>
      <c r="C95" s="7" t="s">
        <v>129</v>
      </c>
      <c r="D95" s="5" t="s">
        <v>14</v>
      </c>
      <c r="E95" s="5" t="s">
        <v>130</v>
      </c>
      <c r="F95" s="5" t="s">
        <v>118</v>
      </c>
      <c r="G95" s="5" t="s">
        <v>121</v>
      </c>
      <c r="H95" s="5">
        <v>0</v>
      </c>
      <c r="I95" s="5"/>
      <c r="J95" s="5" t="s">
        <v>17</v>
      </c>
    </row>
    <row r="96" spans="1:12" x14ac:dyDescent="0.25">
      <c r="A96" s="5"/>
      <c r="B96" s="5"/>
      <c r="C96" s="7"/>
      <c r="D96" s="5"/>
      <c r="E96" s="5"/>
      <c r="F96" s="5"/>
      <c r="G96" s="5"/>
      <c r="H96" s="5"/>
      <c r="I96" s="5"/>
      <c r="J96" s="5"/>
    </row>
    <row r="97" spans="1:12" ht="165" customHeight="1" x14ac:dyDescent="0.25">
      <c r="A97" s="5" t="s">
        <v>11</v>
      </c>
      <c r="B97" s="5" t="s">
        <v>18</v>
      </c>
      <c r="C97" s="7" t="s">
        <v>131</v>
      </c>
      <c r="D97" s="5" t="s">
        <v>14</v>
      </c>
      <c r="E97" s="5" t="s">
        <v>132</v>
      </c>
      <c r="F97" s="5" t="s">
        <v>118</v>
      </c>
      <c r="G97" s="8">
        <v>42077</v>
      </c>
      <c r="H97" s="5">
        <v>0</v>
      </c>
      <c r="I97" s="5"/>
      <c r="J97" s="5" t="s">
        <v>17</v>
      </c>
      <c r="L97">
        <v>1</v>
      </c>
    </row>
    <row r="98" spans="1:12" x14ac:dyDescent="0.25">
      <c r="A98" s="5"/>
      <c r="B98" s="5"/>
      <c r="C98" s="7"/>
      <c r="D98" s="5"/>
      <c r="E98" s="5"/>
      <c r="F98" s="5"/>
      <c r="G98" s="8"/>
      <c r="H98" s="5"/>
      <c r="I98" s="5"/>
      <c r="J98" s="5"/>
    </row>
    <row r="99" spans="1:12" ht="195" customHeight="1" x14ac:dyDescent="0.25">
      <c r="A99" s="5" t="s">
        <v>11</v>
      </c>
      <c r="B99" s="5" t="s">
        <v>18</v>
      </c>
      <c r="C99" s="7" t="s">
        <v>133</v>
      </c>
      <c r="D99" s="5" t="s">
        <v>14</v>
      </c>
      <c r="E99" s="5" t="s">
        <v>134</v>
      </c>
      <c r="F99" s="5" t="s">
        <v>135</v>
      </c>
      <c r="G99" s="6">
        <v>15401</v>
      </c>
      <c r="H99" s="5">
        <v>4</v>
      </c>
      <c r="I99" s="5"/>
      <c r="J99" s="5" t="s">
        <v>17</v>
      </c>
    </row>
    <row r="100" spans="1:12" x14ac:dyDescent="0.25">
      <c r="A100" s="5"/>
      <c r="B100" s="5"/>
      <c r="C100" s="7"/>
      <c r="D100" s="5"/>
      <c r="E100" s="5"/>
      <c r="F100" s="5"/>
      <c r="G100" s="6"/>
      <c r="H100" s="5"/>
      <c r="I100" s="5"/>
      <c r="J100" s="5"/>
    </row>
    <row r="101" spans="1:12" ht="165" customHeight="1" x14ac:dyDescent="0.25">
      <c r="A101" s="5" t="s">
        <v>11</v>
      </c>
      <c r="B101" s="5" t="s">
        <v>18</v>
      </c>
      <c r="C101" s="7" t="s">
        <v>136</v>
      </c>
      <c r="D101" s="5" t="s">
        <v>14</v>
      </c>
      <c r="E101" s="5" t="s">
        <v>137</v>
      </c>
      <c r="F101" s="5" t="s">
        <v>135</v>
      </c>
      <c r="G101" s="8">
        <v>42018</v>
      </c>
      <c r="H101" s="5">
        <v>0</v>
      </c>
      <c r="I101" s="5"/>
      <c r="J101" s="5" t="s">
        <v>17</v>
      </c>
    </row>
    <row r="102" spans="1:12" x14ac:dyDescent="0.25">
      <c r="A102" s="5"/>
      <c r="B102" s="5"/>
      <c r="C102" s="7"/>
      <c r="D102" s="5"/>
      <c r="E102" s="5"/>
      <c r="F102" s="5"/>
      <c r="G102" s="8"/>
      <c r="H102" s="5"/>
      <c r="I102" s="5"/>
      <c r="J102" s="5"/>
    </row>
    <row r="103" spans="1:12" ht="180" customHeight="1" x14ac:dyDescent="0.25">
      <c r="A103" s="5" t="s">
        <v>11</v>
      </c>
      <c r="B103" s="5" t="s">
        <v>18</v>
      </c>
      <c r="C103" s="7" t="s">
        <v>138</v>
      </c>
      <c r="D103" s="5" t="s">
        <v>14</v>
      </c>
      <c r="E103" s="5" t="s">
        <v>139</v>
      </c>
      <c r="F103" s="5" t="s">
        <v>135</v>
      </c>
      <c r="G103" s="8">
        <v>42049</v>
      </c>
      <c r="H103" s="5">
        <v>0</v>
      </c>
      <c r="I103" s="5"/>
      <c r="J103" s="5" t="s">
        <v>17</v>
      </c>
    </row>
    <row r="104" spans="1:12" x14ac:dyDescent="0.25">
      <c r="A104" s="5"/>
      <c r="B104" s="5"/>
      <c r="C104" s="7"/>
      <c r="D104" s="5"/>
      <c r="E104" s="5"/>
      <c r="F104" s="5"/>
      <c r="G104" s="8"/>
      <c r="H104" s="5"/>
      <c r="I104" s="5"/>
      <c r="J104" s="5"/>
    </row>
    <row r="105" spans="1:12" ht="165" customHeight="1" x14ac:dyDescent="0.25">
      <c r="A105" s="5" t="s">
        <v>11</v>
      </c>
      <c r="B105" s="5" t="s">
        <v>12</v>
      </c>
      <c r="C105" s="7" t="s">
        <v>140</v>
      </c>
      <c r="D105" s="5" t="s">
        <v>14</v>
      </c>
      <c r="E105" s="5" t="s">
        <v>141</v>
      </c>
      <c r="F105" s="5" t="s">
        <v>135</v>
      </c>
      <c r="G105" s="5" t="s">
        <v>121</v>
      </c>
      <c r="H105" s="5">
        <v>0</v>
      </c>
      <c r="I105" s="5"/>
      <c r="J105" s="5" t="s">
        <v>17</v>
      </c>
      <c r="L105">
        <v>2</v>
      </c>
    </row>
    <row r="106" spans="1:12" x14ac:dyDescent="0.25">
      <c r="A106" s="5"/>
      <c r="B106" s="5"/>
      <c r="C106" s="7"/>
      <c r="D106" s="5"/>
      <c r="E106" s="5"/>
      <c r="F106" s="5"/>
      <c r="G106" s="5"/>
      <c r="H106" s="5"/>
      <c r="I106" s="5"/>
      <c r="J106" s="5"/>
    </row>
    <row r="107" spans="1:12" ht="195" customHeight="1" x14ac:dyDescent="0.25">
      <c r="A107" s="5" t="s">
        <v>11</v>
      </c>
      <c r="B107" s="5" t="s">
        <v>12</v>
      </c>
      <c r="C107" s="7" t="s">
        <v>142</v>
      </c>
      <c r="D107" s="5" t="s">
        <v>14</v>
      </c>
      <c r="E107" s="5" t="s">
        <v>143</v>
      </c>
      <c r="F107" s="5" t="s">
        <v>118</v>
      </c>
      <c r="G107" s="5">
        <f>-2 / 14</f>
        <v>-0.14285714285714285</v>
      </c>
      <c r="H107" s="5">
        <v>3</v>
      </c>
      <c r="I107" s="5"/>
      <c r="J107" s="5" t="s">
        <v>17</v>
      </c>
    </row>
    <row r="108" spans="1:12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</row>
    <row r="109" spans="1:12" ht="165" customHeight="1" x14ac:dyDescent="0.25">
      <c r="A109" s="5" t="s">
        <v>11</v>
      </c>
      <c r="B109" s="5" t="s">
        <v>12</v>
      </c>
      <c r="C109" s="7" t="s">
        <v>144</v>
      </c>
      <c r="D109" s="5" t="s">
        <v>14</v>
      </c>
      <c r="E109" s="5" t="s">
        <v>145</v>
      </c>
      <c r="F109" s="5" t="s">
        <v>118</v>
      </c>
      <c r="G109" s="5">
        <f>-2 / 14</f>
        <v>-0.14285714285714285</v>
      </c>
      <c r="H109" s="5">
        <v>0</v>
      </c>
      <c r="I109" s="5"/>
      <c r="J109" s="5" t="s">
        <v>17</v>
      </c>
    </row>
    <row r="110" spans="1:12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</row>
    <row r="111" spans="1:12" ht="195" customHeight="1" x14ac:dyDescent="0.25">
      <c r="A111" s="5" t="s">
        <v>11</v>
      </c>
      <c r="B111" s="5" t="s">
        <v>18</v>
      </c>
      <c r="C111" s="7" t="s">
        <v>146</v>
      </c>
      <c r="D111" s="5" t="s">
        <v>14</v>
      </c>
      <c r="E111" s="5" t="s">
        <v>147</v>
      </c>
      <c r="F111" s="5" t="s">
        <v>135</v>
      </c>
      <c r="G111" s="8">
        <v>42108</v>
      </c>
      <c r="H111" s="5">
        <v>3</v>
      </c>
      <c r="I111" s="5"/>
      <c r="J111" s="5" t="s">
        <v>148</v>
      </c>
    </row>
    <row r="112" spans="1:12" x14ac:dyDescent="0.25">
      <c r="A112" s="5"/>
      <c r="B112" s="5"/>
      <c r="C112" s="7"/>
      <c r="D112" s="5"/>
      <c r="E112" s="5"/>
      <c r="F112" s="5"/>
      <c r="G112" s="8"/>
      <c r="H112" s="5"/>
      <c r="I112" s="5"/>
      <c r="J112" s="5"/>
    </row>
    <row r="115" spans="1:10" ht="45" x14ac:dyDescent="0.25">
      <c r="A115" s="1" t="s">
        <v>1</v>
      </c>
      <c r="B115" s="1" t="s">
        <v>2</v>
      </c>
      <c r="C115" s="1" t="s">
        <v>3</v>
      </c>
      <c r="D115" s="1" t="s">
        <v>4</v>
      </c>
      <c r="E115" s="1" t="s">
        <v>5</v>
      </c>
      <c r="F115" s="1" t="s">
        <v>6</v>
      </c>
      <c r="G115" s="1" t="s">
        <v>7</v>
      </c>
      <c r="H115" s="1" t="s">
        <v>8</v>
      </c>
      <c r="I115" s="1" t="s">
        <v>9</v>
      </c>
      <c r="J115" s="1" t="s">
        <v>10</v>
      </c>
    </row>
    <row r="116" spans="1:10" ht="165" customHeight="1" x14ac:dyDescent="0.25">
      <c r="A116" s="5" t="s">
        <v>11</v>
      </c>
      <c r="B116" s="5" t="s">
        <v>18</v>
      </c>
      <c r="C116" s="7" t="s">
        <v>149</v>
      </c>
      <c r="D116" s="5" t="s">
        <v>14</v>
      </c>
      <c r="E116" s="5" t="s">
        <v>150</v>
      </c>
      <c r="F116" s="5" t="s">
        <v>135</v>
      </c>
      <c r="G116" s="8">
        <v>42108</v>
      </c>
      <c r="H116" s="5">
        <v>0</v>
      </c>
      <c r="I116" s="5"/>
      <c r="J116" s="5" t="s">
        <v>17</v>
      </c>
    </row>
    <row r="117" spans="1:10" x14ac:dyDescent="0.25">
      <c r="A117" s="5"/>
      <c r="B117" s="5"/>
      <c r="C117" s="7"/>
      <c r="D117" s="5"/>
      <c r="E117" s="5"/>
      <c r="F117" s="5"/>
      <c r="G117" s="8"/>
      <c r="H117" s="5"/>
      <c r="I117" s="5"/>
      <c r="J117" s="5"/>
    </row>
    <row r="118" spans="1:10" ht="195" customHeight="1" x14ac:dyDescent="0.25">
      <c r="A118" s="5" t="s">
        <v>11</v>
      </c>
      <c r="B118" s="5" t="s">
        <v>18</v>
      </c>
      <c r="C118" s="7" t="s">
        <v>151</v>
      </c>
      <c r="D118" s="5" t="s">
        <v>14</v>
      </c>
      <c r="E118" s="5" t="s">
        <v>152</v>
      </c>
      <c r="F118" s="5" t="s">
        <v>153</v>
      </c>
      <c r="G118" s="8">
        <v>42140</v>
      </c>
      <c r="H118" s="5">
        <v>4</v>
      </c>
      <c r="I118" s="5"/>
      <c r="J118" s="5" t="s">
        <v>17</v>
      </c>
    </row>
    <row r="119" spans="1:10" x14ac:dyDescent="0.25">
      <c r="A119" s="5"/>
      <c r="B119" s="5"/>
      <c r="C119" s="7"/>
      <c r="D119" s="5"/>
      <c r="E119" s="5"/>
      <c r="F119" s="5"/>
      <c r="G119" s="8"/>
      <c r="H119" s="5"/>
      <c r="I119" s="5"/>
      <c r="J119" s="5"/>
    </row>
    <row r="120" spans="1:10" ht="165" customHeight="1" x14ac:dyDescent="0.25">
      <c r="A120" s="5" t="s">
        <v>11</v>
      </c>
      <c r="B120" s="5" t="s">
        <v>18</v>
      </c>
      <c r="C120" s="7" t="s">
        <v>154</v>
      </c>
      <c r="D120" s="5" t="s">
        <v>14</v>
      </c>
      <c r="E120" s="5" t="s">
        <v>155</v>
      </c>
      <c r="F120" s="5" t="s">
        <v>153</v>
      </c>
      <c r="G120" s="8">
        <v>42140</v>
      </c>
      <c r="H120" s="5">
        <v>0</v>
      </c>
      <c r="I120" s="5"/>
      <c r="J120" s="5" t="s">
        <v>17</v>
      </c>
    </row>
    <row r="121" spans="1:10" x14ac:dyDescent="0.25">
      <c r="A121" s="5"/>
      <c r="B121" s="5"/>
      <c r="C121" s="7"/>
      <c r="D121" s="5"/>
      <c r="E121" s="5"/>
      <c r="F121" s="5"/>
      <c r="G121" s="8"/>
      <c r="H121" s="5"/>
      <c r="I121" s="5"/>
      <c r="J121" s="5"/>
    </row>
    <row r="122" spans="1:10" ht="195" customHeight="1" x14ac:dyDescent="0.25">
      <c r="A122" s="5" t="s">
        <v>11</v>
      </c>
      <c r="B122" s="5" t="s">
        <v>18</v>
      </c>
      <c r="C122" s="7" t="s">
        <v>156</v>
      </c>
      <c r="D122" s="5" t="s">
        <v>14</v>
      </c>
      <c r="E122" s="5" t="s">
        <v>157</v>
      </c>
      <c r="F122" s="5" t="s">
        <v>153</v>
      </c>
      <c r="G122" s="8">
        <v>42079</v>
      </c>
      <c r="H122" s="5">
        <v>3</v>
      </c>
      <c r="I122" s="5"/>
      <c r="J122" s="5" t="s">
        <v>17</v>
      </c>
    </row>
    <row r="123" spans="1:10" x14ac:dyDescent="0.25">
      <c r="A123" s="5"/>
      <c r="B123" s="5"/>
      <c r="C123" s="7"/>
      <c r="D123" s="5"/>
      <c r="E123" s="5"/>
      <c r="F123" s="5"/>
      <c r="G123" s="8"/>
      <c r="H123" s="5"/>
      <c r="I123" s="5"/>
      <c r="J123" s="5"/>
    </row>
    <row r="124" spans="1:10" ht="255" customHeight="1" x14ac:dyDescent="0.25">
      <c r="A124" s="5" t="s">
        <v>11</v>
      </c>
      <c r="B124" s="5" t="s">
        <v>12</v>
      </c>
      <c r="C124" s="7" t="s">
        <v>158</v>
      </c>
      <c r="D124" s="5" t="s">
        <v>14</v>
      </c>
      <c r="E124" s="5" t="s">
        <v>78</v>
      </c>
      <c r="F124" s="5" t="s">
        <v>106</v>
      </c>
      <c r="G124" s="5" t="s">
        <v>40</v>
      </c>
      <c r="H124" s="5">
        <v>3</v>
      </c>
      <c r="I124" s="5"/>
      <c r="J124" s="5" t="s">
        <v>17</v>
      </c>
    </row>
    <row r="125" spans="1:10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</row>
    <row r="126" spans="1:10" ht="255" customHeight="1" x14ac:dyDescent="0.25">
      <c r="A126" s="5" t="s">
        <v>11</v>
      </c>
      <c r="B126" s="5" t="s">
        <v>12</v>
      </c>
      <c r="C126" s="7" t="s">
        <v>159</v>
      </c>
      <c r="D126" s="5" t="s">
        <v>14</v>
      </c>
      <c r="E126" s="5" t="s">
        <v>78</v>
      </c>
      <c r="F126" s="5" t="s">
        <v>106</v>
      </c>
      <c r="G126" s="5" t="s">
        <v>40</v>
      </c>
      <c r="H126" s="5">
        <v>3</v>
      </c>
      <c r="I126" s="5"/>
      <c r="J126" s="5" t="s">
        <v>17</v>
      </c>
    </row>
    <row r="127" spans="1:10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</row>
    <row r="128" spans="1:10" ht="180" customHeight="1" x14ac:dyDescent="0.25">
      <c r="A128" s="5" t="s">
        <v>11</v>
      </c>
      <c r="B128" s="5" t="s">
        <v>18</v>
      </c>
      <c r="C128" s="7" t="s">
        <v>160</v>
      </c>
      <c r="D128" s="5" t="s">
        <v>14</v>
      </c>
      <c r="E128" s="5" t="s">
        <v>161</v>
      </c>
      <c r="F128" s="5" t="s">
        <v>124</v>
      </c>
      <c r="G128" s="6">
        <v>35065</v>
      </c>
      <c r="H128" s="5">
        <v>4</v>
      </c>
      <c r="I128" s="5"/>
      <c r="J128" s="5" t="s">
        <v>17</v>
      </c>
    </row>
    <row r="129" spans="1:13" x14ac:dyDescent="0.25">
      <c r="A129" s="5"/>
      <c r="B129" s="5"/>
      <c r="C129" s="7"/>
      <c r="D129" s="5"/>
      <c r="E129" s="5"/>
      <c r="F129" s="5"/>
      <c r="G129" s="6"/>
      <c r="H129" s="5"/>
      <c r="I129" s="5"/>
      <c r="J129" s="5"/>
    </row>
    <row r="130" spans="1:13" ht="180" customHeight="1" x14ac:dyDescent="0.25">
      <c r="A130" s="5" t="s">
        <v>11</v>
      </c>
      <c r="B130" s="5" t="s">
        <v>18</v>
      </c>
      <c r="C130" s="7" t="s">
        <v>162</v>
      </c>
      <c r="D130" s="5" t="s">
        <v>14</v>
      </c>
      <c r="E130" s="5" t="s">
        <v>163</v>
      </c>
      <c r="F130" s="5" t="s">
        <v>120</v>
      </c>
      <c r="G130" s="8">
        <v>42028</v>
      </c>
      <c r="H130" s="5">
        <v>0</v>
      </c>
      <c r="I130" s="5"/>
      <c r="J130" s="5" t="s">
        <v>17</v>
      </c>
    </row>
    <row r="131" spans="1:13" x14ac:dyDescent="0.25">
      <c r="A131" s="5"/>
      <c r="B131" s="5"/>
      <c r="C131" s="7"/>
      <c r="D131" s="5"/>
      <c r="E131" s="5"/>
      <c r="F131" s="5"/>
      <c r="G131" s="8"/>
      <c r="H131" s="5"/>
      <c r="I131" s="5"/>
      <c r="J131" s="5"/>
    </row>
    <row r="132" spans="1:13" ht="165" customHeight="1" x14ac:dyDescent="0.25">
      <c r="A132" s="5" t="s">
        <v>11</v>
      </c>
      <c r="B132" s="5" t="s">
        <v>18</v>
      </c>
      <c r="C132" s="7" t="s">
        <v>164</v>
      </c>
      <c r="D132" s="5" t="s">
        <v>14</v>
      </c>
      <c r="E132" s="5" t="s">
        <v>165</v>
      </c>
      <c r="F132" s="5" t="s">
        <v>120</v>
      </c>
      <c r="G132" s="8">
        <v>42028</v>
      </c>
      <c r="H132" s="5">
        <v>0</v>
      </c>
      <c r="I132" s="5"/>
      <c r="J132" s="5" t="s">
        <v>17</v>
      </c>
    </row>
    <row r="133" spans="1:13" x14ac:dyDescent="0.25">
      <c r="A133" s="5"/>
      <c r="B133" s="5"/>
      <c r="C133" s="7"/>
      <c r="D133" s="5"/>
      <c r="E133" s="5"/>
      <c r="F133" s="5"/>
      <c r="G133" s="8"/>
      <c r="H133" s="5"/>
      <c r="I133" s="5"/>
      <c r="J133" s="5"/>
    </row>
    <row r="134" spans="1:13" ht="165" customHeight="1" x14ac:dyDescent="0.25">
      <c r="A134" s="5" t="s">
        <v>11</v>
      </c>
      <c r="B134" s="5" t="s">
        <v>18</v>
      </c>
      <c r="C134" s="7" t="s">
        <v>166</v>
      </c>
      <c r="D134" s="5" t="s">
        <v>14</v>
      </c>
      <c r="E134" s="5" t="s">
        <v>167</v>
      </c>
      <c r="F134" s="5" t="s">
        <v>120</v>
      </c>
      <c r="G134" s="8">
        <v>42028</v>
      </c>
      <c r="H134" s="5">
        <v>0</v>
      </c>
      <c r="I134" s="5"/>
      <c r="J134" s="5" t="s">
        <v>17</v>
      </c>
    </row>
    <row r="135" spans="1:13" x14ac:dyDescent="0.25">
      <c r="A135" s="5"/>
      <c r="B135" s="5"/>
      <c r="C135" s="7"/>
      <c r="D135" s="5"/>
      <c r="E135" s="5"/>
      <c r="F135" s="5"/>
      <c r="G135" s="8"/>
      <c r="H135" s="5"/>
      <c r="I135" s="5"/>
      <c r="J135" s="5"/>
    </row>
    <row r="136" spans="1:13" ht="165" customHeight="1" x14ac:dyDescent="0.25">
      <c r="A136" s="5" t="s">
        <v>11</v>
      </c>
      <c r="B136" s="5" t="s">
        <v>12</v>
      </c>
      <c r="C136" s="7" t="s">
        <v>168</v>
      </c>
      <c r="D136" s="5" t="s">
        <v>14</v>
      </c>
      <c r="E136" s="5" t="s">
        <v>169</v>
      </c>
      <c r="F136" s="5" t="s">
        <v>120</v>
      </c>
      <c r="G136" s="5">
        <f>-2 / 24</f>
        <v>-8.3333333333333329E-2</v>
      </c>
      <c r="H136" s="5">
        <v>0</v>
      </c>
      <c r="I136" s="5"/>
      <c r="J136" s="5" t="s">
        <v>170</v>
      </c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L137">
        <v>2</v>
      </c>
      <c r="M137">
        <v>1</v>
      </c>
    </row>
    <row r="140" spans="1:13" ht="45" x14ac:dyDescent="0.25">
      <c r="A140" s="1" t="s">
        <v>1</v>
      </c>
      <c r="B140" s="1" t="s">
        <v>2</v>
      </c>
      <c r="C140" s="1" t="s">
        <v>3</v>
      </c>
      <c r="D140" s="1" t="s">
        <v>4</v>
      </c>
      <c r="E140" s="1" t="s">
        <v>5</v>
      </c>
      <c r="F140" s="1" t="s">
        <v>6</v>
      </c>
      <c r="G140" s="1" t="s">
        <v>7</v>
      </c>
      <c r="H140" s="1" t="s">
        <v>8</v>
      </c>
      <c r="I140" s="1" t="s">
        <v>9</v>
      </c>
      <c r="J140" s="1" t="s">
        <v>10</v>
      </c>
    </row>
    <row r="141" spans="1:13" ht="195" customHeight="1" x14ac:dyDescent="0.25">
      <c r="A141" s="5" t="s">
        <v>11</v>
      </c>
      <c r="B141" s="5" t="s">
        <v>18</v>
      </c>
      <c r="C141" s="7" t="s">
        <v>171</v>
      </c>
      <c r="D141" s="5" t="s">
        <v>14</v>
      </c>
      <c r="E141" s="5" t="s">
        <v>172</v>
      </c>
      <c r="F141" s="5" t="s">
        <v>173</v>
      </c>
      <c r="G141" s="5" t="s">
        <v>174</v>
      </c>
      <c r="H141" s="5">
        <v>4</v>
      </c>
      <c r="I141" s="5"/>
      <c r="J141" s="5" t="s">
        <v>17</v>
      </c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</row>
    <row r="143" spans="1:13" ht="150" customHeight="1" x14ac:dyDescent="0.25">
      <c r="A143" s="5" t="s">
        <v>11</v>
      </c>
      <c r="B143" s="5" t="s">
        <v>18</v>
      </c>
      <c r="C143" s="7" t="s">
        <v>175</v>
      </c>
      <c r="D143" s="5" t="s">
        <v>14</v>
      </c>
      <c r="E143" s="5" t="s">
        <v>176</v>
      </c>
      <c r="F143" s="5" t="s">
        <v>173</v>
      </c>
      <c r="G143" s="8">
        <v>42118</v>
      </c>
      <c r="H143" s="5">
        <v>0</v>
      </c>
      <c r="I143" s="5"/>
      <c r="J143" s="5" t="s">
        <v>17</v>
      </c>
    </row>
    <row r="144" spans="1:13" x14ac:dyDescent="0.25">
      <c r="A144" s="5"/>
      <c r="B144" s="5"/>
      <c r="C144" s="7"/>
      <c r="D144" s="5"/>
      <c r="E144" s="5"/>
      <c r="F144" s="5"/>
      <c r="G144" s="8"/>
      <c r="H144" s="5"/>
      <c r="I144" s="5"/>
      <c r="J144" s="5"/>
    </row>
    <row r="145" spans="1:12" ht="150" customHeight="1" x14ac:dyDescent="0.25">
      <c r="A145" s="5" t="s">
        <v>11</v>
      </c>
      <c r="B145" s="5" t="s">
        <v>18</v>
      </c>
      <c r="C145" s="7" t="s">
        <v>177</v>
      </c>
      <c r="D145" s="5" t="s">
        <v>14</v>
      </c>
      <c r="E145" s="5" t="s">
        <v>178</v>
      </c>
      <c r="F145" s="5" t="s">
        <v>173</v>
      </c>
      <c r="G145" s="8">
        <v>42179</v>
      </c>
      <c r="H145" s="5">
        <v>0</v>
      </c>
      <c r="I145" s="5"/>
      <c r="J145" s="5" t="s">
        <v>17</v>
      </c>
    </row>
    <row r="146" spans="1:12" x14ac:dyDescent="0.25">
      <c r="A146" s="5"/>
      <c r="B146" s="5"/>
      <c r="C146" s="7"/>
      <c r="D146" s="5"/>
      <c r="E146" s="5"/>
      <c r="F146" s="5"/>
      <c r="G146" s="8"/>
      <c r="H146" s="5"/>
      <c r="I146" s="5"/>
      <c r="J146" s="5"/>
    </row>
    <row r="147" spans="1:12" ht="150" customHeight="1" x14ac:dyDescent="0.25">
      <c r="A147" s="5" t="s">
        <v>11</v>
      </c>
      <c r="B147" s="5" t="s">
        <v>18</v>
      </c>
      <c r="C147" s="7" t="s">
        <v>179</v>
      </c>
      <c r="D147" s="5" t="s">
        <v>14</v>
      </c>
      <c r="E147" s="5" t="s">
        <v>180</v>
      </c>
      <c r="F147" s="5" t="s">
        <v>173</v>
      </c>
      <c r="G147" s="8">
        <v>42332</v>
      </c>
      <c r="H147" s="5">
        <v>0</v>
      </c>
      <c r="I147" s="5"/>
      <c r="J147" s="5" t="s">
        <v>17</v>
      </c>
    </row>
    <row r="148" spans="1:12" x14ac:dyDescent="0.25">
      <c r="A148" s="5"/>
      <c r="B148" s="5"/>
      <c r="C148" s="7"/>
      <c r="D148" s="5"/>
      <c r="E148" s="5"/>
      <c r="F148" s="5"/>
      <c r="G148" s="8"/>
      <c r="H148" s="5"/>
      <c r="I148" s="5"/>
      <c r="J148" s="5"/>
    </row>
    <row r="149" spans="1:12" ht="150" customHeight="1" x14ac:dyDescent="0.25">
      <c r="A149" s="5" t="s">
        <v>11</v>
      </c>
      <c r="B149" s="5" t="s">
        <v>18</v>
      </c>
      <c r="C149" s="7" t="s">
        <v>181</v>
      </c>
      <c r="D149" s="5" t="s">
        <v>14</v>
      </c>
      <c r="E149" s="5" t="s">
        <v>182</v>
      </c>
      <c r="F149" s="5" t="s">
        <v>173</v>
      </c>
      <c r="G149" s="5" t="s">
        <v>183</v>
      </c>
      <c r="H149" s="5">
        <v>0</v>
      </c>
      <c r="I149" s="5"/>
      <c r="J149" s="5" t="s">
        <v>17</v>
      </c>
    </row>
    <row r="150" spans="1:12" x14ac:dyDescent="0.25">
      <c r="A150" s="5"/>
      <c r="B150" s="5"/>
      <c r="C150" s="7"/>
      <c r="D150" s="5"/>
      <c r="E150" s="5"/>
      <c r="F150" s="5"/>
      <c r="G150" s="5"/>
      <c r="H150" s="5"/>
      <c r="I150" s="5"/>
      <c r="J150" s="5"/>
      <c r="L150">
        <v>3</v>
      </c>
    </row>
    <row r="151" spans="1:12" ht="195" customHeight="1" x14ac:dyDescent="0.25">
      <c r="A151" s="5" t="s">
        <v>11</v>
      </c>
      <c r="B151" s="5" t="s">
        <v>18</v>
      </c>
      <c r="C151" s="7" t="s">
        <v>184</v>
      </c>
      <c r="D151" s="5" t="s">
        <v>14</v>
      </c>
      <c r="E151" s="5" t="s">
        <v>185</v>
      </c>
      <c r="F151" s="5" t="s">
        <v>186</v>
      </c>
      <c r="G151" s="5" t="s">
        <v>187</v>
      </c>
      <c r="H151" s="5">
        <v>4</v>
      </c>
      <c r="I151" s="5"/>
      <c r="J151" s="5" t="s">
        <v>17</v>
      </c>
    </row>
    <row r="152" spans="1:12" x14ac:dyDescent="0.25">
      <c r="A152" s="5"/>
      <c r="B152" s="5"/>
      <c r="C152" s="7"/>
      <c r="D152" s="5"/>
      <c r="E152" s="5"/>
      <c r="F152" s="5"/>
      <c r="G152" s="5"/>
      <c r="H152" s="5"/>
      <c r="I152" s="5"/>
      <c r="J152" s="5"/>
    </row>
    <row r="153" spans="1:12" ht="150" customHeight="1" x14ac:dyDescent="0.25">
      <c r="A153" s="5" t="s">
        <v>11</v>
      </c>
      <c r="B153" s="5" t="s">
        <v>18</v>
      </c>
      <c r="C153" s="7" t="s">
        <v>188</v>
      </c>
      <c r="D153" s="5" t="s">
        <v>14</v>
      </c>
      <c r="E153" s="5" t="s">
        <v>189</v>
      </c>
      <c r="F153" s="5" t="s">
        <v>190</v>
      </c>
      <c r="G153" s="8">
        <v>42118</v>
      </c>
      <c r="H153" s="5">
        <v>0</v>
      </c>
      <c r="I153" s="5"/>
      <c r="J153" s="5" t="s">
        <v>17</v>
      </c>
    </row>
    <row r="154" spans="1:12" x14ac:dyDescent="0.25">
      <c r="A154" s="5"/>
      <c r="B154" s="5"/>
      <c r="C154" s="7"/>
      <c r="D154" s="5"/>
      <c r="E154" s="5"/>
      <c r="F154" s="5"/>
      <c r="G154" s="8"/>
      <c r="H154" s="5"/>
      <c r="I154" s="5"/>
      <c r="J154" s="5"/>
    </row>
    <row r="155" spans="1:12" ht="150" customHeight="1" x14ac:dyDescent="0.25">
      <c r="A155" s="5" t="s">
        <v>11</v>
      </c>
      <c r="B155" s="5" t="s">
        <v>18</v>
      </c>
      <c r="C155" s="7" t="s">
        <v>191</v>
      </c>
      <c r="D155" s="5" t="s">
        <v>14</v>
      </c>
      <c r="E155" s="5" t="s">
        <v>192</v>
      </c>
      <c r="F155" s="5" t="s">
        <v>190</v>
      </c>
      <c r="G155" s="8">
        <v>42087</v>
      </c>
      <c r="H155" s="5">
        <v>0</v>
      </c>
      <c r="I155" s="5"/>
      <c r="J155" s="5" t="s">
        <v>17</v>
      </c>
    </row>
    <row r="156" spans="1:12" x14ac:dyDescent="0.25">
      <c r="A156" s="5"/>
      <c r="B156" s="5"/>
      <c r="C156" s="7"/>
      <c r="D156" s="5"/>
      <c r="E156" s="5"/>
      <c r="F156" s="5"/>
      <c r="G156" s="8"/>
      <c r="H156" s="5"/>
      <c r="I156" s="5"/>
      <c r="J156" s="5"/>
    </row>
    <row r="157" spans="1:12" ht="150" customHeight="1" x14ac:dyDescent="0.25">
      <c r="A157" s="5" t="s">
        <v>11</v>
      </c>
      <c r="B157" s="5" t="s">
        <v>18</v>
      </c>
      <c r="C157" s="7" t="s">
        <v>193</v>
      </c>
      <c r="D157" s="5" t="s">
        <v>14</v>
      </c>
      <c r="E157" s="5" t="s">
        <v>194</v>
      </c>
      <c r="F157" s="5" t="s">
        <v>190</v>
      </c>
      <c r="G157" s="8">
        <v>42028</v>
      </c>
      <c r="H157" s="5">
        <v>0</v>
      </c>
      <c r="I157" s="5"/>
      <c r="J157" s="5" t="s">
        <v>17</v>
      </c>
    </row>
    <row r="158" spans="1:12" x14ac:dyDescent="0.25">
      <c r="A158" s="5"/>
      <c r="B158" s="5"/>
      <c r="C158" s="7"/>
      <c r="D158" s="5"/>
      <c r="E158" s="5"/>
      <c r="F158" s="5"/>
      <c r="G158" s="8"/>
      <c r="H158" s="5"/>
      <c r="I158" s="5"/>
      <c r="J158" s="5"/>
    </row>
    <row r="159" spans="1:12" ht="150" customHeight="1" x14ac:dyDescent="0.25">
      <c r="A159" s="5" t="s">
        <v>11</v>
      </c>
      <c r="B159" s="5" t="s">
        <v>18</v>
      </c>
      <c r="C159" s="7" t="s">
        <v>195</v>
      </c>
      <c r="D159" s="5" t="s">
        <v>14</v>
      </c>
      <c r="E159" s="5" t="s">
        <v>196</v>
      </c>
      <c r="F159" s="5" t="s">
        <v>190</v>
      </c>
      <c r="G159" s="5" t="s">
        <v>197</v>
      </c>
      <c r="H159" s="5">
        <v>0</v>
      </c>
      <c r="I159" s="5"/>
      <c r="J159" s="5" t="s">
        <v>17</v>
      </c>
    </row>
    <row r="160" spans="1:12" x14ac:dyDescent="0.25">
      <c r="A160" s="5"/>
      <c r="B160" s="5"/>
      <c r="C160" s="7"/>
      <c r="D160" s="5"/>
      <c r="E160" s="5"/>
      <c r="F160" s="5"/>
      <c r="G160" s="5"/>
      <c r="H160" s="5"/>
      <c r="I160" s="5"/>
      <c r="J160" s="5"/>
    </row>
    <row r="161" spans="1:12" ht="150" customHeight="1" x14ac:dyDescent="0.25">
      <c r="A161" s="5" t="s">
        <v>11</v>
      </c>
      <c r="B161" s="5" t="s">
        <v>18</v>
      </c>
      <c r="C161" s="7" t="s">
        <v>198</v>
      </c>
      <c r="D161" s="5" t="s">
        <v>14</v>
      </c>
      <c r="E161" s="5" t="s">
        <v>199</v>
      </c>
      <c r="F161" s="5" t="s">
        <v>190</v>
      </c>
      <c r="G161" s="8">
        <v>42059</v>
      </c>
      <c r="H161" s="5">
        <v>0</v>
      </c>
      <c r="I161" s="5"/>
      <c r="J161" s="5" t="s">
        <v>17</v>
      </c>
    </row>
    <row r="162" spans="1:12" x14ac:dyDescent="0.25">
      <c r="A162" s="5"/>
      <c r="B162" s="5"/>
      <c r="C162" s="7"/>
      <c r="D162" s="5"/>
      <c r="E162" s="5"/>
      <c r="F162" s="5"/>
      <c r="G162" s="8"/>
      <c r="H162" s="5"/>
      <c r="I162" s="5"/>
      <c r="J162" s="5"/>
      <c r="L162">
        <v>4</v>
      </c>
    </row>
    <row r="163" spans="1:12" ht="195" customHeight="1" x14ac:dyDescent="0.25">
      <c r="A163" s="5" t="s">
        <v>11</v>
      </c>
      <c r="B163" s="5" t="s">
        <v>18</v>
      </c>
      <c r="C163" s="7" t="s">
        <v>200</v>
      </c>
      <c r="D163" s="5" t="s">
        <v>14</v>
      </c>
      <c r="E163" s="5" t="s">
        <v>201</v>
      </c>
      <c r="F163" s="5" t="s">
        <v>202</v>
      </c>
      <c r="G163" s="5" t="s">
        <v>203</v>
      </c>
      <c r="H163" s="5">
        <v>4</v>
      </c>
      <c r="I163" s="5"/>
      <c r="J163" s="5" t="s">
        <v>17</v>
      </c>
    </row>
    <row r="164" spans="1:12" x14ac:dyDescent="0.25">
      <c r="A164" s="5"/>
      <c r="B164" s="5"/>
      <c r="C164" s="7"/>
      <c r="D164" s="5"/>
      <c r="E164" s="5"/>
      <c r="F164" s="5"/>
      <c r="G164" s="5"/>
      <c r="H164" s="5"/>
      <c r="I164" s="5"/>
      <c r="J164" s="5"/>
    </row>
    <row r="165" spans="1:12" ht="165" customHeight="1" x14ac:dyDescent="0.25">
      <c r="A165" s="5" t="s">
        <v>11</v>
      </c>
      <c r="B165" s="5" t="s">
        <v>18</v>
      </c>
      <c r="C165" s="7" t="s">
        <v>204</v>
      </c>
      <c r="D165" s="5" t="s">
        <v>14</v>
      </c>
      <c r="E165" s="5" t="s">
        <v>205</v>
      </c>
      <c r="F165" s="5" t="s">
        <v>202</v>
      </c>
      <c r="G165" s="8">
        <v>42083</v>
      </c>
      <c r="H165" s="5">
        <v>0</v>
      </c>
      <c r="I165" s="5"/>
      <c r="J165" s="5" t="s">
        <v>17</v>
      </c>
    </row>
    <row r="166" spans="1:12" x14ac:dyDescent="0.25">
      <c r="A166" s="5"/>
      <c r="B166" s="5"/>
      <c r="C166" s="7"/>
      <c r="D166" s="5"/>
      <c r="E166" s="5"/>
      <c r="F166" s="5"/>
      <c r="G166" s="8"/>
      <c r="H166" s="5"/>
      <c r="I166" s="5"/>
      <c r="J166" s="5"/>
    </row>
    <row r="167" spans="1:12" ht="195" customHeight="1" x14ac:dyDescent="0.25">
      <c r="A167" s="5" t="s">
        <v>11</v>
      </c>
      <c r="B167" s="5" t="s">
        <v>18</v>
      </c>
      <c r="C167" s="7" t="s">
        <v>206</v>
      </c>
      <c r="D167" s="5" t="s">
        <v>14</v>
      </c>
      <c r="E167" s="5" t="s">
        <v>207</v>
      </c>
      <c r="F167" s="5" t="s">
        <v>208</v>
      </c>
      <c r="G167" s="6">
        <v>17654</v>
      </c>
      <c r="H167" s="5">
        <v>4</v>
      </c>
      <c r="I167" s="5"/>
      <c r="J167" s="5" t="s">
        <v>17</v>
      </c>
    </row>
    <row r="168" spans="1:12" x14ac:dyDescent="0.25">
      <c r="A168" s="5"/>
      <c r="B168" s="5"/>
      <c r="C168" s="7"/>
      <c r="D168" s="5"/>
      <c r="E168" s="5"/>
      <c r="F168" s="5"/>
      <c r="G168" s="6"/>
      <c r="H168" s="5"/>
      <c r="I168" s="5"/>
      <c r="J168" s="5"/>
    </row>
    <row r="169" spans="1:12" ht="150" customHeight="1" x14ac:dyDescent="0.25">
      <c r="A169" s="5" t="s">
        <v>11</v>
      </c>
      <c r="B169" s="5" t="s">
        <v>18</v>
      </c>
      <c r="C169" s="7" t="s">
        <v>209</v>
      </c>
      <c r="D169" s="5" t="s">
        <v>14</v>
      </c>
      <c r="E169" s="5" t="s">
        <v>210</v>
      </c>
      <c r="F169" s="5" t="s">
        <v>208</v>
      </c>
      <c r="G169" s="8">
        <v>42118</v>
      </c>
      <c r="H169" s="5">
        <v>0</v>
      </c>
      <c r="I169" s="5"/>
      <c r="J169" s="5" t="s">
        <v>17</v>
      </c>
    </row>
    <row r="170" spans="1:12" x14ac:dyDescent="0.25">
      <c r="A170" s="5"/>
      <c r="B170" s="5"/>
      <c r="C170" s="7"/>
      <c r="D170" s="5"/>
      <c r="E170" s="5"/>
      <c r="F170" s="5"/>
      <c r="G170" s="8"/>
      <c r="H170" s="5"/>
      <c r="I170" s="5"/>
      <c r="J170" s="5"/>
    </row>
    <row r="171" spans="1:12" ht="150" customHeight="1" x14ac:dyDescent="0.25">
      <c r="A171" s="5" t="s">
        <v>11</v>
      </c>
      <c r="B171" s="5" t="s">
        <v>18</v>
      </c>
      <c r="C171" s="7" t="s">
        <v>211</v>
      </c>
      <c r="D171" s="5" t="s">
        <v>14</v>
      </c>
      <c r="E171" s="5" t="s">
        <v>212</v>
      </c>
      <c r="F171" s="5" t="s">
        <v>208</v>
      </c>
      <c r="G171" s="8">
        <v>42028</v>
      </c>
      <c r="H171" s="5">
        <v>0</v>
      </c>
      <c r="I171" s="5"/>
      <c r="J171" s="5" t="s">
        <v>17</v>
      </c>
    </row>
    <row r="172" spans="1:12" x14ac:dyDescent="0.25">
      <c r="A172" s="5"/>
      <c r="B172" s="5"/>
      <c r="C172" s="7"/>
      <c r="D172" s="5"/>
      <c r="E172" s="5"/>
      <c r="F172" s="5"/>
      <c r="G172" s="8"/>
      <c r="H172" s="5"/>
      <c r="I172" s="5"/>
      <c r="J172" s="5"/>
      <c r="L172">
        <v>1</v>
      </c>
    </row>
    <row r="173" spans="1:12" ht="195" customHeight="1" x14ac:dyDescent="0.25">
      <c r="A173" s="5" t="s">
        <v>11</v>
      </c>
      <c r="B173" s="5" t="s">
        <v>18</v>
      </c>
      <c r="C173" s="7" t="s">
        <v>213</v>
      </c>
      <c r="D173" s="5" t="s">
        <v>14</v>
      </c>
      <c r="E173" s="5" t="s">
        <v>214</v>
      </c>
      <c r="F173" s="5" t="s">
        <v>215</v>
      </c>
      <c r="G173" s="6">
        <v>11780</v>
      </c>
      <c r="H173" s="5">
        <v>4</v>
      </c>
      <c r="I173" s="5"/>
      <c r="J173" s="5" t="s">
        <v>17</v>
      </c>
    </row>
    <row r="174" spans="1:12" x14ac:dyDescent="0.25">
      <c r="A174" s="5"/>
      <c r="B174" s="5"/>
      <c r="C174" s="7"/>
      <c r="D174" s="5"/>
      <c r="E174" s="5"/>
      <c r="F174" s="5"/>
      <c r="G174" s="6"/>
      <c r="H174" s="5"/>
      <c r="I174" s="5"/>
      <c r="J174" s="5"/>
    </row>
    <row r="175" spans="1:12" ht="150" customHeight="1" x14ac:dyDescent="0.25">
      <c r="A175" s="5" t="s">
        <v>11</v>
      </c>
      <c r="B175" s="5" t="s">
        <v>18</v>
      </c>
      <c r="C175" s="7" t="s">
        <v>216</v>
      </c>
      <c r="D175" s="5" t="s">
        <v>14</v>
      </c>
      <c r="E175" s="5" t="s">
        <v>217</v>
      </c>
      <c r="F175" s="5" t="s">
        <v>215</v>
      </c>
      <c r="G175" s="8">
        <v>42051</v>
      </c>
      <c r="H175" s="5">
        <v>0</v>
      </c>
      <c r="I175" s="5"/>
      <c r="J175" s="5" t="s">
        <v>17</v>
      </c>
    </row>
    <row r="176" spans="1:12" x14ac:dyDescent="0.25">
      <c r="A176" s="5"/>
      <c r="B176" s="5"/>
      <c r="C176" s="7"/>
      <c r="D176" s="5"/>
      <c r="E176" s="5"/>
      <c r="F176" s="5"/>
      <c r="G176" s="8"/>
      <c r="H176" s="5"/>
      <c r="I176" s="5"/>
      <c r="J176" s="5"/>
    </row>
    <row r="177" spans="1:12" ht="150" customHeight="1" x14ac:dyDescent="0.25">
      <c r="A177" s="5" t="s">
        <v>11</v>
      </c>
      <c r="B177" s="5" t="s">
        <v>18</v>
      </c>
      <c r="C177" s="7" t="s">
        <v>218</v>
      </c>
      <c r="D177" s="5" t="s">
        <v>14</v>
      </c>
      <c r="E177" s="5" t="s">
        <v>219</v>
      </c>
      <c r="F177" s="5" t="s">
        <v>215</v>
      </c>
      <c r="G177" s="8">
        <v>42051</v>
      </c>
      <c r="H177" s="5">
        <v>0</v>
      </c>
      <c r="I177" s="5"/>
      <c r="J177" s="5" t="s">
        <v>17</v>
      </c>
    </row>
    <row r="178" spans="1:12" x14ac:dyDescent="0.25">
      <c r="A178" s="5"/>
      <c r="B178" s="5"/>
      <c r="C178" s="7"/>
      <c r="D178" s="5"/>
      <c r="E178" s="5"/>
      <c r="F178" s="5"/>
      <c r="G178" s="8"/>
      <c r="H178" s="5"/>
      <c r="I178" s="5"/>
      <c r="J178" s="5"/>
      <c r="L178">
        <v>1</v>
      </c>
    </row>
    <row r="179" spans="1:12" ht="195" customHeight="1" x14ac:dyDescent="0.25">
      <c r="A179" s="5" t="s">
        <v>11</v>
      </c>
      <c r="B179" s="5" t="s">
        <v>18</v>
      </c>
      <c r="C179" s="7" t="s">
        <v>220</v>
      </c>
      <c r="D179" s="5" t="s">
        <v>14</v>
      </c>
      <c r="E179" s="5" t="s">
        <v>221</v>
      </c>
      <c r="F179" s="5" t="s">
        <v>186</v>
      </c>
      <c r="G179" s="8">
        <v>42324</v>
      </c>
      <c r="H179" s="5">
        <v>4</v>
      </c>
      <c r="I179" s="5"/>
      <c r="J179" s="5" t="s">
        <v>148</v>
      </c>
    </row>
    <row r="180" spans="1:12" x14ac:dyDescent="0.25">
      <c r="A180" s="5"/>
      <c r="B180" s="5"/>
      <c r="C180" s="7"/>
      <c r="D180" s="5"/>
      <c r="E180" s="5"/>
      <c r="F180" s="5"/>
      <c r="G180" s="8"/>
      <c r="H180" s="5"/>
      <c r="I180" s="5"/>
      <c r="J180" s="5"/>
    </row>
    <row r="183" spans="1:12" ht="45" x14ac:dyDescent="0.25">
      <c r="A183" s="1" t="s">
        <v>1</v>
      </c>
      <c r="B183" s="1" t="s">
        <v>2</v>
      </c>
      <c r="C183" s="1" t="s">
        <v>3</v>
      </c>
      <c r="D183" s="1" t="s">
        <v>4</v>
      </c>
      <c r="E183" s="1" t="s">
        <v>5</v>
      </c>
      <c r="F183" s="1" t="s">
        <v>6</v>
      </c>
      <c r="G183" s="1" t="s">
        <v>7</v>
      </c>
      <c r="H183" s="1" t="s">
        <v>8</v>
      </c>
      <c r="I183" s="1" t="s">
        <v>9</v>
      </c>
      <c r="J183" s="1" t="s">
        <v>10</v>
      </c>
    </row>
    <row r="184" spans="1:12" ht="165" customHeight="1" x14ac:dyDescent="0.25">
      <c r="A184" s="5" t="s">
        <v>11</v>
      </c>
      <c r="B184" s="5" t="s">
        <v>18</v>
      </c>
      <c r="C184" s="7" t="s">
        <v>222</v>
      </c>
      <c r="D184" s="5" t="s">
        <v>14</v>
      </c>
      <c r="E184" s="5" t="s">
        <v>223</v>
      </c>
      <c r="F184" s="5" t="s">
        <v>186</v>
      </c>
      <c r="G184" s="8">
        <v>42324</v>
      </c>
      <c r="H184" s="5">
        <v>0</v>
      </c>
      <c r="I184" s="5"/>
      <c r="J184" s="5" t="s">
        <v>17</v>
      </c>
    </row>
    <row r="185" spans="1:12" x14ac:dyDescent="0.25">
      <c r="A185" s="5"/>
      <c r="B185" s="5"/>
      <c r="C185" s="7"/>
      <c r="D185" s="5"/>
      <c r="E185" s="5"/>
      <c r="F185" s="5"/>
      <c r="G185" s="8"/>
      <c r="H185" s="5"/>
      <c r="I185" s="5"/>
      <c r="J185" s="5"/>
    </row>
    <row r="186" spans="1:12" ht="195" customHeight="1" x14ac:dyDescent="0.25">
      <c r="A186" s="5" t="s">
        <v>11</v>
      </c>
      <c r="B186" s="5" t="s">
        <v>18</v>
      </c>
      <c r="C186" s="7" t="s">
        <v>224</v>
      </c>
      <c r="D186" s="5" t="s">
        <v>14</v>
      </c>
      <c r="E186" s="5" t="s">
        <v>225</v>
      </c>
      <c r="F186" s="5" t="s">
        <v>202</v>
      </c>
      <c r="G186" s="5" t="s">
        <v>226</v>
      </c>
      <c r="H186" s="5">
        <v>4</v>
      </c>
      <c r="I186" s="5"/>
      <c r="J186" s="5" t="s">
        <v>17</v>
      </c>
    </row>
    <row r="187" spans="1:12" x14ac:dyDescent="0.25">
      <c r="A187" s="5"/>
      <c r="B187" s="5"/>
      <c r="C187" s="7"/>
      <c r="D187" s="5"/>
      <c r="E187" s="5"/>
      <c r="F187" s="5"/>
      <c r="G187" s="5"/>
      <c r="H187" s="5"/>
      <c r="I187" s="5"/>
      <c r="J187" s="5"/>
    </row>
    <row r="188" spans="1:12" ht="150" customHeight="1" x14ac:dyDescent="0.25">
      <c r="A188" s="5" t="s">
        <v>11</v>
      </c>
      <c r="B188" s="5" t="s">
        <v>18</v>
      </c>
      <c r="C188" s="7" t="s">
        <v>227</v>
      </c>
      <c r="D188" s="5" t="s">
        <v>14</v>
      </c>
      <c r="E188" s="5" t="s">
        <v>228</v>
      </c>
      <c r="F188" s="5" t="s">
        <v>202</v>
      </c>
      <c r="G188" s="5" t="s">
        <v>226</v>
      </c>
      <c r="H188" s="5">
        <v>0</v>
      </c>
      <c r="I188" s="5"/>
      <c r="J188" s="5" t="s">
        <v>17</v>
      </c>
    </row>
    <row r="189" spans="1:12" x14ac:dyDescent="0.25">
      <c r="A189" s="5"/>
      <c r="B189" s="5"/>
      <c r="C189" s="7"/>
      <c r="D189" s="5"/>
      <c r="E189" s="5"/>
      <c r="F189" s="5"/>
      <c r="G189" s="5"/>
      <c r="H189" s="5"/>
      <c r="I189" s="5"/>
      <c r="J189" s="5"/>
    </row>
    <row r="190" spans="1:12" ht="180" customHeight="1" x14ac:dyDescent="0.25">
      <c r="A190" s="5" t="s">
        <v>11</v>
      </c>
      <c r="B190" s="5" t="s">
        <v>18</v>
      </c>
      <c r="C190" s="7" t="s">
        <v>229</v>
      </c>
      <c r="D190" s="5" t="s">
        <v>14</v>
      </c>
      <c r="E190" s="5" t="s">
        <v>230</v>
      </c>
      <c r="F190" s="5" t="s">
        <v>208</v>
      </c>
      <c r="G190" s="8">
        <v>42332</v>
      </c>
      <c r="H190" s="5">
        <v>3</v>
      </c>
      <c r="I190" s="5"/>
      <c r="J190" s="5" t="s">
        <v>17</v>
      </c>
    </row>
    <row r="191" spans="1:12" x14ac:dyDescent="0.25">
      <c r="A191" s="5"/>
      <c r="B191" s="5"/>
      <c r="C191" s="7"/>
      <c r="D191" s="5"/>
      <c r="E191" s="5"/>
      <c r="F191" s="5"/>
      <c r="G191" s="8"/>
      <c r="H191" s="5"/>
      <c r="I191" s="5"/>
      <c r="J191" s="5"/>
    </row>
    <row r="192" spans="1:12" ht="150" customHeight="1" x14ac:dyDescent="0.25">
      <c r="A192" s="5" t="s">
        <v>11</v>
      </c>
      <c r="B192" s="5" t="s">
        <v>18</v>
      </c>
      <c r="C192" s="7" t="s">
        <v>231</v>
      </c>
      <c r="D192" s="5" t="s">
        <v>14</v>
      </c>
      <c r="E192" s="5" t="s">
        <v>232</v>
      </c>
      <c r="F192" s="5" t="s">
        <v>208</v>
      </c>
      <c r="G192" s="8">
        <v>42332</v>
      </c>
      <c r="H192" s="5">
        <v>0</v>
      </c>
      <c r="I192" s="5"/>
      <c r="J192" s="5" t="s">
        <v>17</v>
      </c>
    </row>
    <row r="193" spans="1:10" x14ac:dyDescent="0.25">
      <c r="A193" s="5"/>
      <c r="B193" s="5"/>
      <c r="C193" s="7"/>
      <c r="D193" s="5"/>
      <c r="E193" s="5"/>
      <c r="F193" s="5"/>
      <c r="G193" s="8"/>
      <c r="H193" s="5"/>
      <c r="I193" s="5"/>
      <c r="J193" s="5"/>
    </row>
    <row r="196" spans="1:10" ht="45" x14ac:dyDescent="0.25">
      <c r="A196" s="1" t="s">
        <v>1</v>
      </c>
      <c r="B196" s="1" t="s">
        <v>2</v>
      </c>
      <c r="C196" s="1" t="s">
        <v>3</v>
      </c>
      <c r="D196" s="1" t="s">
        <v>4</v>
      </c>
      <c r="E196" s="1" t="s">
        <v>5</v>
      </c>
      <c r="F196" s="1" t="s">
        <v>6</v>
      </c>
      <c r="G196" s="1" t="s">
        <v>7</v>
      </c>
      <c r="H196" s="1" t="s">
        <v>8</v>
      </c>
      <c r="I196" s="1" t="s">
        <v>9</v>
      </c>
      <c r="J196" s="1" t="s">
        <v>10</v>
      </c>
    </row>
    <row r="197" spans="1:10" ht="210" customHeight="1" x14ac:dyDescent="0.25">
      <c r="A197" s="5" t="s">
        <v>11</v>
      </c>
      <c r="B197" s="5" t="s">
        <v>18</v>
      </c>
      <c r="C197" s="7" t="s">
        <v>234</v>
      </c>
      <c r="D197" s="5" t="s">
        <v>14</v>
      </c>
      <c r="E197" s="5" t="s">
        <v>235</v>
      </c>
      <c r="F197" s="5" t="s">
        <v>236</v>
      </c>
      <c r="G197" s="5" t="s">
        <v>237</v>
      </c>
      <c r="H197" s="5">
        <v>4</v>
      </c>
      <c r="I197" s="5"/>
      <c r="J197" s="5" t="s">
        <v>17</v>
      </c>
    </row>
    <row r="198" spans="1:10" x14ac:dyDescent="0.25">
      <c r="A198" s="5"/>
      <c r="B198" s="5"/>
      <c r="C198" s="7"/>
      <c r="D198" s="5"/>
      <c r="E198" s="5"/>
      <c r="F198" s="5"/>
      <c r="G198" s="5"/>
      <c r="H198" s="5"/>
      <c r="I198" s="5"/>
      <c r="J198" s="5"/>
    </row>
    <row r="199" spans="1:10" ht="165" customHeight="1" x14ac:dyDescent="0.25">
      <c r="A199" s="5" t="s">
        <v>11</v>
      </c>
      <c r="B199" s="5" t="s">
        <v>18</v>
      </c>
      <c r="C199" s="7" t="s">
        <v>238</v>
      </c>
      <c r="D199" s="5" t="s">
        <v>14</v>
      </c>
      <c r="E199" s="5" t="s">
        <v>239</v>
      </c>
      <c r="F199" s="5" t="s">
        <v>236</v>
      </c>
      <c r="G199" s="5" t="s">
        <v>237</v>
      </c>
      <c r="H199" s="5">
        <v>0</v>
      </c>
      <c r="I199" s="5"/>
      <c r="J199" s="5" t="s">
        <v>17</v>
      </c>
    </row>
    <row r="200" spans="1:10" x14ac:dyDescent="0.25">
      <c r="A200" s="5"/>
      <c r="B200" s="5"/>
      <c r="C200" s="7"/>
      <c r="D200" s="5"/>
      <c r="E200" s="5"/>
      <c r="F200" s="5"/>
      <c r="G200" s="5"/>
      <c r="H200" s="5"/>
      <c r="I200" s="5"/>
      <c r="J200" s="5"/>
    </row>
    <row r="201" spans="1:10" ht="210" customHeight="1" x14ac:dyDescent="0.25">
      <c r="A201" s="5" t="s">
        <v>11</v>
      </c>
      <c r="B201" s="5" t="s">
        <v>18</v>
      </c>
      <c r="C201" s="7" t="s">
        <v>240</v>
      </c>
      <c r="D201" s="5" t="s">
        <v>14</v>
      </c>
      <c r="E201" s="5" t="s">
        <v>241</v>
      </c>
      <c r="F201" s="5" t="s">
        <v>236</v>
      </c>
      <c r="G201" s="6">
        <v>13394</v>
      </c>
      <c r="H201" s="5">
        <v>3</v>
      </c>
      <c r="I201" s="5"/>
      <c r="J201" s="5" t="s">
        <v>17</v>
      </c>
    </row>
    <row r="202" spans="1:10" x14ac:dyDescent="0.25">
      <c r="A202" s="5"/>
      <c r="B202" s="5"/>
      <c r="C202" s="7"/>
      <c r="D202" s="5"/>
      <c r="E202" s="5"/>
      <c r="F202" s="5"/>
      <c r="G202" s="6"/>
      <c r="H202" s="5"/>
      <c r="I202" s="5"/>
      <c r="J202" s="5"/>
    </row>
    <row r="203" spans="1:10" ht="210" customHeight="1" x14ac:dyDescent="0.25">
      <c r="A203" s="5" t="s">
        <v>11</v>
      </c>
      <c r="B203" s="5" t="s">
        <v>18</v>
      </c>
      <c r="C203" s="7" t="s">
        <v>242</v>
      </c>
      <c r="D203" s="5" t="s">
        <v>14</v>
      </c>
      <c r="E203" s="5" t="s">
        <v>243</v>
      </c>
      <c r="F203" s="5" t="s">
        <v>244</v>
      </c>
      <c r="G203" s="5" t="s">
        <v>245</v>
      </c>
      <c r="H203" s="5">
        <v>3</v>
      </c>
      <c r="I203" s="5"/>
      <c r="J203" s="5" t="s">
        <v>17</v>
      </c>
    </row>
    <row r="204" spans="1:10" x14ac:dyDescent="0.25">
      <c r="A204" s="5"/>
      <c r="B204" s="5"/>
      <c r="C204" s="7"/>
      <c r="D204" s="5"/>
      <c r="E204" s="5"/>
      <c r="F204" s="5"/>
      <c r="G204" s="5"/>
      <c r="H204" s="5"/>
      <c r="I204" s="5"/>
      <c r="J204" s="5"/>
    </row>
    <row r="205" spans="1:10" ht="195" customHeight="1" x14ac:dyDescent="0.25">
      <c r="A205" s="5" t="s">
        <v>11</v>
      </c>
      <c r="B205" s="5" t="s">
        <v>18</v>
      </c>
      <c r="C205" s="7" t="s">
        <v>246</v>
      </c>
      <c r="D205" s="5" t="s">
        <v>14</v>
      </c>
      <c r="E205" s="5" t="s">
        <v>247</v>
      </c>
      <c r="F205" s="5" t="s">
        <v>248</v>
      </c>
      <c r="G205" s="8">
        <v>42034</v>
      </c>
      <c r="H205" s="5">
        <v>3</v>
      </c>
      <c r="I205" s="5"/>
      <c r="J205" s="5" t="s">
        <v>17</v>
      </c>
    </row>
    <row r="206" spans="1:10" x14ac:dyDescent="0.25">
      <c r="A206" s="5"/>
      <c r="B206" s="5"/>
      <c r="C206" s="7"/>
      <c r="D206" s="5"/>
      <c r="E206" s="5"/>
      <c r="F206" s="5"/>
      <c r="G206" s="8"/>
      <c r="H206" s="5"/>
      <c r="I206" s="5"/>
      <c r="J206" s="5"/>
    </row>
    <row r="207" spans="1:10" ht="180" customHeight="1" x14ac:dyDescent="0.25">
      <c r="A207" s="5" t="s">
        <v>11</v>
      </c>
      <c r="B207" s="5" t="s">
        <v>18</v>
      </c>
      <c r="C207" s="7" t="s">
        <v>249</v>
      </c>
      <c r="D207" s="5" t="s">
        <v>14</v>
      </c>
      <c r="E207" s="5" t="s">
        <v>250</v>
      </c>
      <c r="F207" s="5" t="s">
        <v>248</v>
      </c>
      <c r="G207" s="8">
        <v>42034</v>
      </c>
      <c r="H207" s="5">
        <v>3</v>
      </c>
      <c r="I207" s="5"/>
      <c r="J207" s="5" t="s">
        <v>17</v>
      </c>
    </row>
    <row r="208" spans="1:10" x14ac:dyDescent="0.25">
      <c r="A208" s="5"/>
      <c r="B208" s="5"/>
      <c r="C208" s="7"/>
      <c r="D208" s="5"/>
      <c r="E208" s="5"/>
      <c r="F208" s="5"/>
      <c r="G208" s="8"/>
      <c r="H208" s="5"/>
      <c r="I208" s="5"/>
      <c r="J208" s="5"/>
    </row>
    <row r="209" spans="1:10" ht="180" customHeight="1" x14ac:dyDescent="0.25">
      <c r="A209" s="5" t="s">
        <v>11</v>
      </c>
      <c r="B209" s="5" t="s">
        <v>18</v>
      </c>
      <c r="C209" s="7" t="s">
        <v>251</v>
      </c>
      <c r="D209" s="5" t="s">
        <v>14</v>
      </c>
      <c r="E209" s="5" t="s">
        <v>252</v>
      </c>
      <c r="F209" s="5" t="s">
        <v>253</v>
      </c>
      <c r="G209" s="6">
        <v>13089</v>
      </c>
      <c r="H209" s="5">
        <v>3</v>
      </c>
      <c r="I209" s="5"/>
      <c r="J209" s="5" t="s">
        <v>17</v>
      </c>
    </row>
    <row r="210" spans="1:10" x14ac:dyDescent="0.25">
      <c r="A210" s="5"/>
      <c r="B210" s="5"/>
      <c r="C210" s="7"/>
      <c r="D210" s="5"/>
      <c r="E210" s="5"/>
      <c r="F210" s="5"/>
      <c r="G210" s="6"/>
      <c r="H210" s="5"/>
      <c r="I210" s="5"/>
      <c r="J210" s="5"/>
    </row>
    <row r="211" spans="1:10" ht="255" customHeight="1" x14ac:dyDescent="0.25">
      <c r="A211" s="5" t="s">
        <v>11</v>
      </c>
      <c r="B211" s="5" t="s">
        <v>12</v>
      </c>
      <c r="C211" s="7" t="s">
        <v>254</v>
      </c>
      <c r="D211" s="5" t="s">
        <v>14</v>
      </c>
      <c r="E211" s="5" t="s">
        <v>25</v>
      </c>
      <c r="F211" s="5" t="s">
        <v>253</v>
      </c>
      <c r="G211" s="5" t="s">
        <v>40</v>
      </c>
      <c r="H211" s="5">
        <v>3</v>
      </c>
      <c r="I211" s="5"/>
      <c r="J211" s="5" t="s">
        <v>17</v>
      </c>
    </row>
    <row r="212" spans="1:10" x14ac:dyDescent="0.25">
      <c r="A212" s="5"/>
      <c r="B212" s="5"/>
      <c r="C212" s="7"/>
      <c r="D212" s="5"/>
      <c r="E212" s="5"/>
      <c r="F212" s="5"/>
      <c r="G212" s="5"/>
      <c r="H212" s="5"/>
      <c r="I212" s="5"/>
      <c r="J212" s="5"/>
    </row>
    <row r="213" spans="1:10" ht="195" customHeight="1" x14ac:dyDescent="0.25">
      <c r="A213" s="5" t="s">
        <v>11</v>
      </c>
      <c r="B213" s="5" t="s">
        <v>18</v>
      </c>
      <c r="C213" s="7" t="s">
        <v>255</v>
      </c>
      <c r="D213" s="5" t="s">
        <v>14</v>
      </c>
      <c r="E213" s="5" t="s">
        <v>256</v>
      </c>
      <c r="F213" s="5" t="s">
        <v>257</v>
      </c>
      <c r="G213" s="6">
        <v>29495</v>
      </c>
      <c r="H213" s="5">
        <v>3</v>
      </c>
      <c r="I213" s="5"/>
      <c r="J213" s="5" t="s">
        <v>17</v>
      </c>
    </row>
    <row r="214" spans="1:10" x14ac:dyDescent="0.25">
      <c r="A214" s="5"/>
      <c r="B214" s="5"/>
      <c r="C214" s="7"/>
      <c r="D214" s="5"/>
      <c r="E214" s="5"/>
      <c r="F214" s="5"/>
      <c r="G214" s="6"/>
      <c r="H214" s="5"/>
      <c r="I214" s="5"/>
      <c r="J214" s="5"/>
    </row>
    <row r="215" spans="1:10" ht="255" customHeight="1" x14ac:dyDescent="0.25">
      <c r="A215" s="5" t="s">
        <v>11</v>
      </c>
      <c r="B215" s="5" t="s">
        <v>12</v>
      </c>
      <c r="C215" s="7" t="s">
        <v>258</v>
      </c>
      <c r="D215" s="5" t="s">
        <v>14</v>
      </c>
      <c r="E215" s="5" t="s">
        <v>25</v>
      </c>
      <c r="F215" s="5" t="s">
        <v>257</v>
      </c>
      <c r="G215" s="5" t="s">
        <v>40</v>
      </c>
      <c r="H215" s="5">
        <v>3</v>
      </c>
      <c r="I215" s="5"/>
      <c r="J215" s="5" t="s">
        <v>17</v>
      </c>
    </row>
    <row r="216" spans="1:10" x14ac:dyDescent="0.25">
      <c r="A216" s="5"/>
      <c r="B216" s="5"/>
      <c r="C216" s="7"/>
      <c r="D216" s="5"/>
      <c r="E216" s="5"/>
      <c r="F216" s="5"/>
      <c r="G216" s="5"/>
      <c r="H216" s="5"/>
      <c r="I216" s="5"/>
      <c r="J216" s="5"/>
    </row>
    <row r="217" spans="1:10" ht="195" customHeight="1" x14ac:dyDescent="0.25">
      <c r="A217" s="5" t="s">
        <v>11</v>
      </c>
      <c r="B217" s="5" t="s">
        <v>12</v>
      </c>
      <c r="C217" s="7" t="s">
        <v>259</v>
      </c>
      <c r="D217" s="5" t="s">
        <v>14</v>
      </c>
      <c r="E217" s="5" t="s">
        <v>260</v>
      </c>
      <c r="F217" s="5" t="s">
        <v>257</v>
      </c>
      <c r="G217" s="5">
        <f>-1 / 50</f>
        <v>-0.02</v>
      </c>
      <c r="H217" s="5">
        <v>3</v>
      </c>
      <c r="I217" s="5"/>
      <c r="J217" s="5" t="s">
        <v>17</v>
      </c>
    </row>
    <row r="218" spans="1:10" x14ac:dyDescent="0.25">
      <c r="A218" s="5"/>
      <c r="B218" s="5"/>
      <c r="C218" s="7"/>
      <c r="D218" s="5"/>
      <c r="E218" s="5"/>
      <c r="F218" s="5"/>
      <c r="G218" s="5"/>
      <c r="H218" s="5"/>
      <c r="I218" s="5"/>
      <c r="J218" s="5"/>
    </row>
    <row r="219" spans="1:10" ht="195" customHeight="1" x14ac:dyDescent="0.25">
      <c r="A219" s="5" t="s">
        <v>11</v>
      </c>
      <c r="B219" s="5" t="s">
        <v>18</v>
      </c>
      <c r="C219" s="7" t="s">
        <v>261</v>
      </c>
      <c r="D219" s="5" t="s">
        <v>14</v>
      </c>
      <c r="E219" s="5" t="s">
        <v>262</v>
      </c>
      <c r="F219" s="5" t="s">
        <v>263</v>
      </c>
      <c r="G219" s="6">
        <v>32933</v>
      </c>
      <c r="H219" s="5">
        <v>3</v>
      </c>
      <c r="I219" s="5"/>
      <c r="J219" s="5" t="s">
        <v>17</v>
      </c>
    </row>
    <row r="220" spans="1:10" x14ac:dyDescent="0.25">
      <c r="A220" s="5"/>
      <c r="B220" s="5"/>
      <c r="C220" s="7"/>
      <c r="D220" s="5"/>
      <c r="E220" s="5"/>
      <c r="F220" s="5"/>
      <c r="G220" s="6"/>
      <c r="H220" s="5"/>
      <c r="I220" s="5"/>
      <c r="J220" s="5"/>
    </row>
    <row r="221" spans="1:10" ht="195" customHeight="1" x14ac:dyDescent="0.25">
      <c r="A221" s="5" t="s">
        <v>11</v>
      </c>
      <c r="B221" s="5" t="s">
        <v>12</v>
      </c>
      <c r="C221" s="7" t="s">
        <v>264</v>
      </c>
      <c r="D221" s="5" t="s">
        <v>14</v>
      </c>
      <c r="E221" s="5" t="s">
        <v>265</v>
      </c>
      <c r="F221" s="5" t="s">
        <v>263</v>
      </c>
      <c r="G221" s="5" t="s">
        <v>266</v>
      </c>
      <c r="H221" s="5">
        <v>3</v>
      </c>
      <c r="I221" s="5"/>
      <c r="J221" s="5" t="s">
        <v>17</v>
      </c>
    </row>
    <row r="222" spans="1:10" x14ac:dyDescent="0.25">
      <c r="A222" s="5"/>
      <c r="B222" s="5"/>
      <c r="C222" s="7"/>
      <c r="D222" s="5"/>
      <c r="E222" s="5"/>
      <c r="F222" s="5"/>
      <c r="G222" s="5"/>
      <c r="H222" s="5"/>
      <c r="I222" s="5"/>
      <c r="J222" s="5"/>
    </row>
    <row r="223" spans="1:10" ht="195" customHeight="1" x14ac:dyDescent="0.25">
      <c r="A223" s="5" t="s">
        <v>11</v>
      </c>
      <c r="B223" s="5" t="s">
        <v>12</v>
      </c>
      <c r="C223" s="7" t="s">
        <v>267</v>
      </c>
      <c r="D223" s="5" t="s">
        <v>14</v>
      </c>
      <c r="E223" s="5" t="s">
        <v>268</v>
      </c>
      <c r="F223" s="5" t="s">
        <v>263</v>
      </c>
      <c r="G223" s="5" t="s">
        <v>266</v>
      </c>
      <c r="H223" s="5">
        <v>3</v>
      </c>
      <c r="I223" s="5"/>
      <c r="J223" s="5" t="s">
        <v>17</v>
      </c>
    </row>
    <row r="224" spans="1:10" x14ac:dyDescent="0.25">
      <c r="A224" s="5"/>
      <c r="B224" s="5"/>
      <c r="C224" s="7"/>
      <c r="D224" s="5"/>
      <c r="E224" s="5"/>
      <c r="F224" s="5"/>
      <c r="G224" s="5"/>
      <c r="H224" s="5"/>
      <c r="I224" s="5"/>
      <c r="J224" s="5"/>
    </row>
    <row r="225" spans="1:10" ht="180" customHeight="1" x14ac:dyDescent="0.25">
      <c r="A225" s="5" t="s">
        <v>11</v>
      </c>
      <c r="B225" s="5" t="s">
        <v>18</v>
      </c>
      <c r="C225" s="7" t="s">
        <v>269</v>
      </c>
      <c r="D225" s="5" t="s">
        <v>14</v>
      </c>
      <c r="E225" s="5" t="s">
        <v>270</v>
      </c>
      <c r="F225" s="5" t="s">
        <v>271</v>
      </c>
      <c r="G225" s="5" t="s">
        <v>272</v>
      </c>
      <c r="H225" s="5">
        <v>3</v>
      </c>
      <c r="I225" s="5"/>
      <c r="J225" s="5" t="s">
        <v>17</v>
      </c>
    </row>
    <row r="226" spans="1:10" x14ac:dyDescent="0.25">
      <c r="A226" s="5"/>
      <c r="B226" s="5"/>
      <c r="C226" s="7"/>
      <c r="D226" s="5"/>
      <c r="E226" s="5"/>
      <c r="F226" s="5"/>
      <c r="G226" s="5"/>
      <c r="H226" s="5"/>
      <c r="I226" s="5"/>
      <c r="J226" s="5"/>
    </row>
    <row r="227" spans="1:10" ht="180" customHeight="1" x14ac:dyDescent="0.25">
      <c r="A227" s="5" t="s">
        <v>11</v>
      </c>
      <c r="B227" s="5" t="s">
        <v>18</v>
      </c>
      <c r="C227" s="7" t="s">
        <v>273</v>
      </c>
      <c r="D227" s="5" t="s">
        <v>14</v>
      </c>
      <c r="E227" s="5" t="s">
        <v>274</v>
      </c>
      <c r="F227" s="5" t="s">
        <v>271</v>
      </c>
      <c r="G227" s="8">
        <v>42119</v>
      </c>
      <c r="H227" s="5">
        <v>3</v>
      </c>
      <c r="I227" s="5"/>
      <c r="J227" s="5" t="s">
        <v>17</v>
      </c>
    </row>
    <row r="228" spans="1:10" x14ac:dyDescent="0.25">
      <c r="A228" s="5"/>
      <c r="B228" s="5"/>
      <c r="C228" s="7"/>
      <c r="D228" s="5"/>
      <c r="E228" s="5"/>
      <c r="F228" s="5"/>
      <c r="G228" s="8"/>
      <c r="H228" s="5"/>
      <c r="I228" s="5"/>
      <c r="J228" s="5"/>
    </row>
    <row r="229" spans="1:10" ht="195" customHeight="1" x14ac:dyDescent="0.25">
      <c r="A229" s="5" t="s">
        <v>11</v>
      </c>
      <c r="B229" s="5" t="s">
        <v>18</v>
      </c>
      <c r="C229" s="7" t="s">
        <v>275</v>
      </c>
      <c r="D229" s="5" t="s">
        <v>14</v>
      </c>
      <c r="E229" s="5" t="s">
        <v>276</v>
      </c>
      <c r="F229" s="5" t="s">
        <v>257</v>
      </c>
      <c r="G229" s="5" t="s">
        <v>272</v>
      </c>
      <c r="H229" s="5">
        <v>3</v>
      </c>
      <c r="I229" s="5"/>
      <c r="J229" s="5" t="s">
        <v>17</v>
      </c>
    </row>
    <row r="230" spans="1:10" x14ac:dyDescent="0.25">
      <c r="A230" s="5"/>
      <c r="B230" s="5"/>
      <c r="C230" s="7"/>
      <c r="D230" s="5"/>
      <c r="E230" s="5"/>
      <c r="F230" s="5"/>
      <c r="G230" s="5"/>
      <c r="H230" s="5"/>
      <c r="I230" s="5"/>
      <c r="J230" s="5"/>
    </row>
    <row r="231" spans="1:10" ht="255" customHeight="1" x14ac:dyDescent="0.25">
      <c r="A231" s="5" t="s">
        <v>11</v>
      </c>
      <c r="B231" s="5" t="s">
        <v>12</v>
      </c>
      <c r="C231" s="7" t="s">
        <v>277</v>
      </c>
      <c r="D231" s="5" t="s">
        <v>14</v>
      </c>
      <c r="E231" s="5" t="s">
        <v>25</v>
      </c>
      <c r="F231" s="5" t="s">
        <v>263</v>
      </c>
      <c r="G231" s="5" t="s">
        <v>40</v>
      </c>
      <c r="H231" s="5">
        <v>3</v>
      </c>
      <c r="I231" s="5"/>
      <c r="J231" s="5" t="s">
        <v>17</v>
      </c>
    </row>
    <row r="232" spans="1:10" x14ac:dyDescent="0.25">
      <c r="A232" s="5"/>
      <c r="B232" s="5"/>
      <c r="C232" s="7"/>
      <c r="D232" s="5"/>
      <c r="E232" s="5"/>
      <c r="F232" s="5"/>
      <c r="G232" s="5"/>
      <c r="H232" s="5"/>
      <c r="I232" s="5"/>
      <c r="J232" s="5"/>
    </row>
    <row r="233" spans="1:10" x14ac:dyDescent="0.25">
      <c r="A233" s="2"/>
      <c r="B233" s="2"/>
      <c r="C233" s="3"/>
      <c r="D233" s="2"/>
      <c r="E233" s="2"/>
      <c r="F233" s="2"/>
      <c r="G233" s="2"/>
      <c r="H233" s="2"/>
      <c r="I233" s="2"/>
      <c r="J233" s="2"/>
    </row>
    <row r="234" spans="1:10" ht="180" customHeight="1" x14ac:dyDescent="0.25">
      <c r="A234" s="5" t="s">
        <v>11</v>
      </c>
      <c r="B234" s="5" t="s">
        <v>18</v>
      </c>
      <c r="C234" s="7" t="s">
        <v>279</v>
      </c>
      <c r="D234" s="5" t="s">
        <v>14</v>
      </c>
      <c r="E234" s="5" t="s">
        <v>280</v>
      </c>
      <c r="F234" s="5" t="s">
        <v>271</v>
      </c>
      <c r="G234" s="5" t="s">
        <v>203</v>
      </c>
      <c r="H234" s="5">
        <v>3</v>
      </c>
      <c r="I234" s="5"/>
      <c r="J234" s="5" t="s">
        <v>281</v>
      </c>
    </row>
    <row r="235" spans="1:10" x14ac:dyDescent="0.25">
      <c r="A235" s="5"/>
      <c r="B235" s="5"/>
      <c r="C235" s="7"/>
      <c r="D235" s="5"/>
      <c r="E235" s="5"/>
      <c r="F235" s="5"/>
      <c r="G235" s="5"/>
      <c r="H235" s="5"/>
      <c r="I235" s="5"/>
      <c r="J235" s="5"/>
    </row>
    <row r="238" spans="1:10" ht="45" x14ac:dyDescent="0.25">
      <c r="A238" s="1" t="s">
        <v>1</v>
      </c>
      <c r="B238" s="1" t="s">
        <v>2</v>
      </c>
      <c r="C238" s="1" t="s">
        <v>3</v>
      </c>
      <c r="D238" s="1" t="s">
        <v>4</v>
      </c>
      <c r="E238" s="1" t="s">
        <v>5</v>
      </c>
      <c r="F238" s="1" t="s">
        <v>6</v>
      </c>
      <c r="G238" s="1" t="s">
        <v>7</v>
      </c>
      <c r="H238" s="1" t="s">
        <v>8</v>
      </c>
      <c r="I238" s="1" t="s">
        <v>9</v>
      </c>
      <c r="J238" s="1" t="s">
        <v>10</v>
      </c>
    </row>
    <row r="239" spans="1:10" ht="180" customHeight="1" x14ac:dyDescent="0.25">
      <c r="A239" s="5" t="s">
        <v>11</v>
      </c>
      <c r="B239" s="5" t="s">
        <v>18</v>
      </c>
      <c r="C239" s="7" t="s">
        <v>282</v>
      </c>
      <c r="D239" s="5" t="s">
        <v>14</v>
      </c>
      <c r="E239" s="5" t="s">
        <v>283</v>
      </c>
      <c r="F239" s="5" t="s">
        <v>263</v>
      </c>
      <c r="G239" s="5" t="s">
        <v>284</v>
      </c>
      <c r="H239" s="5">
        <v>3</v>
      </c>
      <c r="I239" s="5"/>
      <c r="J239" s="5" t="s">
        <v>17</v>
      </c>
    </row>
    <row r="240" spans="1:10" x14ac:dyDescent="0.25">
      <c r="A240" s="5"/>
      <c r="B240" s="5"/>
      <c r="C240" s="7"/>
      <c r="D240" s="5"/>
      <c r="E240" s="5"/>
      <c r="F240" s="5"/>
      <c r="G240" s="5"/>
      <c r="H240" s="5"/>
      <c r="I240" s="5"/>
      <c r="J240" s="5"/>
    </row>
    <row r="241" spans="1:12" ht="225" customHeight="1" x14ac:dyDescent="0.25">
      <c r="A241" s="5" t="s">
        <v>11</v>
      </c>
      <c r="B241" s="5" t="s">
        <v>12</v>
      </c>
      <c r="C241" s="7" t="s">
        <v>285</v>
      </c>
      <c r="D241" s="5"/>
      <c r="E241" s="5" t="s">
        <v>286</v>
      </c>
      <c r="F241" s="5" t="s">
        <v>263</v>
      </c>
      <c r="G241" s="5" t="s">
        <v>287</v>
      </c>
      <c r="H241" s="5">
        <v>3</v>
      </c>
      <c r="I241" s="5"/>
      <c r="J241" s="5" t="s">
        <v>17</v>
      </c>
    </row>
    <row r="242" spans="1:12" x14ac:dyDescent="0.25">
      <c r="A242" s="5"/>
      <c r="B242" s="5"/>
      <c r="C242" s="7"/>
      <c r="D242" s="5"/>
      <c r="E242" s="5"/>
      <c r="F242" s="5"/>
      <c r="G242" s="5"/>
      <c r="H242" s="5"/>
      <c r="I242" s="5"/>
      <c r="J242" s="5"/>
    </row>
    <row r="243" spans="1:12" ht="225" customHeight="1" x14ac:dyDescent="0.25">
      <c r="A243" s="5" t="s">
        <v>11</v>
      </c>
      <c r="B243" s="5" t="s">
        <v>12</v>
      </c>
      <c r="C243" s="7" t="s">
        <v>288</v>
      </c>
      <c r="D243" s="5"/>
      <c r="E243" s="5" t="s">
        <v>286</v>
      </c>
      <c r="F243" s="5" t="s">
        <v>263</v>
      </c>
      <c r="G243" s="5" t="s">
        <v>287</v>
      </c>
      <c r="H243" s="5">
        <v>3</v>
      </c>
      <c r="I243" s="5"/>
      <c r="J243" s="5" t="s">
        <v>17</v>
      </c>
    </row>
    <row r="244" spans="1:12" x14ac:dyDescent="0.25">
      <c r="A244" s="5"/>
      <c r="B244" s="5"/>
      <c r="C244" s="7"/>
      <c r="D244" s="5"/>
      <c r="E244" s="5"/>
      <c r="F244" s="5"/>
      <c r="G244" s="5"/>
      <c r="H244" s="5"/>
      <c r="I244" s="5"/>
      <c r="J244" s="5"/>
    </row>
    <row r="245" spans="1:12" ht="195" customHeight="1" x14ac:dyDescent="0.25">
      <c r="A245" s="5" t="s">
        <v>11</v>
      </c>
      <c r="B245" s="5" t="s">
        <v>12</v>
      </c>
      <c r="C245" s="7" t="s">
        <v>289</v>
      </c>
      <c r="D245" s="5" t="s">
        <v>14</v>
      </c>
      <c r="E245" s="5" t="s">
        <v>290</v>
      </c>
      <c r="F245" s="5" t="s">
        <v>291</v>
      </c>
      <c r="G245" s="5" t="s">
        <v>292</v>
      </c>
      <c r="H245" s="5">
        <v>3</v>
      </c>
      <c r="I245" s="5"/>
      <c r="J245" s="5" t="s">
        <v>17</v>
      </c>
    </row>
    <row r="246" spans="1:12" x14ac:dyDescent="0.25">
      <c r="A246" s="5"/>
      <c r="B246" s="5"/>
      <c r="C246" s="7"/>
      <c r="D246" s="5"/>
      <c r="E246" s="5"/>
      <c r="F246" s="5"/>
      <c r="G246" s="5"/>
      <c r="H246" s="5"/>
      <c r="I246" s="5"/>
      <c r="J246" s="5"/>
    </row>
    <row r="247" spans="1:12" ht="195" customHeight="1" x14ac:dyDescent="0.25">
      <c r="A247" s="5" t="s">
        <v>11</v>
      </c>
      <c r="B247" s="5" t="s">
        <v>18</v>
      </c>
      <c r="C247" s="7" t="s">
        <v>293</v>
      </c>
      <c r="D247" s="5" t="s">
        <v>14</v>
      </c>
      <c r="E247" s="5" t="s">
        <v>294</v>
      </c>
      <c r="F247" s="5" t="s">
        <v>291</v>
      </c>
      <c r="G247" s="8">
        <v>42062</v>
      </c>
      <c r="H247" s="5">
        <v>3</v>
      </c>
      <c r="I247" s="5"/>
      <c r="J247" s="5" t="s">
        <v>17</v>
      </c>
    </row>
    <row r="248" spans="1:12" x14ac:dyDescent="0.25">
      <c r="A248" s="5"/>
      <c r="B248" s="5"/>
      <c r="C248" s="7"/>
      <c r="D248" s="5"/>
      <c r="E248" s="5"/>
      <c r="F248" s="5"/>
      <c r="G248" s="8"/>
      <c r="H248" s="5"/>
      <c r="I248" s="5"/>
      <c r="J248" s="5"/>
    </row>
    <row r="249" spans="1:12" ht="180" customHeight="1" x14ac:dyDescent="0.25">
      <c r="A249" s="5" t="s">
        <v>11</v>
      </c>
      <c r="B249" s="5" t="s">
        <v>18</v>
      </c>
      <c r="C249" s="7" t="s">
        <v>295</v>
      </c>
      <c r="D249" s="5" t="s">
        <v>14</v>
      </c>
      <c r="E249" s="5" t="s">
        <v>296</v>
      </c>
      <c r="F249" s="5" t="s">
        <v>291</v>
      </c>
      <c r="G249" s="6">
        <v>12785</v>
      </c>
      <c r="H249" s="5">
        <v>3</v>
      </c>
      <c r="I249" s="5"/>
      <c r="J249" s="5" t="s">
        <v>17</v>
      </c>
    </row>
    <row r="250" spans="1:12" x14ac:dyDescent="0.25">
      <c r="A250" s="5"/>
      <c r="B250" s="5"/>
      <c r="C250" s="7"/>
      <c r="D250" s="5"/>
      <c r="E250" s="5"/>
      <c r="F250" s="5"/>
      <c r="G250" s="6"/>
      <c r="H250" s="5"/>
      <c r="I250" s="5"/>
      <c r="J250" s="5"/>
    </row>
    <row r="251" spans="1:12" ht="180" customHeight="1" x14ac:dyDescent="0.25">
      <c r="A251" s="5" t="s">
        <v>11</v>
      </c>
      <c r="B251" s="5" t="s">
        <v>18</v>
      </c>
      <c r="C251" s="7" t="s">
        <v>297</v>
      </c>
      <c r="D251" s="5" t="s">
        <v>14</v>
      </c>
      <c r="E251" s="5" t="s">
        <v>970</v>
      </c>
      <c r="F251" s="5" t="s">
        <v>298</v>
      </c>
      <c r="G251" s="5" t="s">
        <v>299</v>
      </c>
      <c r="H251" s="5">
        <v>3</v>
      </c>
      <c r="I251" s="5"/>
      <c r="J251" s="5" t="s">
        <v>17</v>
      </c>
      <c r="L251">
        <v>1</v>
      </c>
    </row>
    <row r="252" spans="1:12" x14ac:dyDescent="0.25">
      <c r="A252" s="5"/>
      <c r="B252" s="5"/>
      <c r="C252" s="7"/>
      <c r="D252" s="5"/>
      <c r="E252" s="5"/>
      <c r="F252" s="5"/>
      <c r="G252" s="5"/>
      <c r="H252" s="5"/>
      <c r="I252" s="5"/>
      <c r="J252" s="5"/>
    </row>
    <row r="253" spans="1:12" ht="180" customHeight="1" x14ac:dyDescent="0.25">
      <c r="A253" s="5" t="s">
        <v>11</v>
      </c>
      <c r="B253" s="5" t="s">
        <v>18</v>
      </c>
      <c r="C253" s="7" t="s">
        <v>300</v>
      </c>
      <c r="D253" s="5" t="s">
        <v>14</v>
      </c>
      <c r="E253" s="5" t="s">
        <v>301</v>
      </c>
      <c r="F253" s="5" t="s">
        <v>298</v>
      </c>
      <c r="G253" s="6">
        <v>14793</v>
      </c>
      <c r="H253" s="5">
        <v>3</v>
      </c>
      <c r="I253" s="5"/>
      <c r="J253" s="5" t="s">
        <v>17</v>
      </c>
    </row>
    <row r="254" spans="1:12" x14ac:dyDescent="0.25">
      <c r="A254" s="5"/>
      <c r="B254" s="5"/>
      <c r="C254" s="7"/>
      <c r="D254" s="5"/>
      <c r="E254" s="5"/>
      <c r="F254" s="5"/>
      <c r="G254" s="6"/>
      <c r="H254" s="5"/>
      <c r="I254" s="5"/>
      <c r="J254" s="5"/>
    </row>
    <row r="255" spans="1:12" ht="180" customHeight="1" x14ac:dyDescent="0.25">
      <c r="A255" s="5" t="s">
        <v>11</v>
      </c>
      <c r="B255" s="5" t="s">
        <v>18</v>
      </c>
      <c r="C255" s="7" t="s">
        <v>302</v>
      </c>
      <c r="D255" s="5" t="s">
        <v>14</v>
      </c>
      <c r="E255" s="5" t="s">
        <v>303</v>
      </c>
      <c r="F255" s="5" t="s">
        <v>304</v>
      </c>
      <c r="G255" s="6">
        <v>13089</v>
      </c>
      <c r="H255" s="5">
        <v>3</v>
      </c>
      <c r="I255" s="5"/>
      <c r="J255" s="5" t="s">
        <v>17</v>
      </c>
    </row>
    <row r="256" spans="1:12" x14ac:dyDescent="0.25">
      <c r="A256" s="5"/>
      <c r="B256" s="5"/>
      <c r="C256" s="7"/>
      <c r="D256" s="5"/>
      <c r="E256" s="5"/>
      <c r="F256" s="5"/>
      <c r="G256" s="6"/>
      <c r="H256" s="5"/>
      <c r="I256" s="5"/>
      <c r="J256" s="5"/>
    </row>
    <row r="257" spans="1:13" ht="195" customHeight="1" x14ac:dyDescent="0.25">
      <c r="A257" s="5" t="s">
        <v>11</v>
      </c>
      <c r="B257" s="5" t="s">
        <v>18</v>
      </c>
      <c r="C257" s="7" t="s">
        <v>305</v>
      </c>
      <c r="D257" s="5" t="s">
        <v>14</v>
      </c>
      <c r="E257" s="5" t="s">
        <v>306</v>
      </c>
      <c r="F257" s="5" t="s">
        <v>298</v>
      </c>
      <c r="G257" s="5" t="s">
        <v>307</v>
      </c>
      <c r="H257" s="5">
        <v>3</v>
      </c>
      <c r="I257" s="5"/>
      <c r="J257" s="5" t="s">
        <v>17</v>
      </c>
    </row>
    <row r="258" spans="1:13" x14ac:dyDescent="0.25">
      <c r="A258" s="5"/>
      <c r="B258" s="5"/>
      <c r="C258" s="7"/>
      <c r="D258" s="5"/>
      <c r="E258" s="5"/>
      <c r="F258" s="5"/>
      <c r="G258" s="5"/>
      <c r="H258" s="5"/>
      <c r="I258" s="5"/>
      <c r="J258" s="5"/>
    </row>
    <row r="259" spans="1:13" ht="180" customHeight="1" x14ac:dyDescent="0.25">
      <c r="A259" s="5" t="s">
        <v>11</v>
      </c>
      <c r="B259" s="5" t="s">
        <v>18</v>
      </c>
      <c r="C259" s="7" t="s">
        <v>308</v>
      </c>
      <c r="D259" s="5" t="s">
        <v>14</v>
      </c>
      <c r="E259" s="5" t="s">
        <v>309</v>
      </c>
      <c r="F259" s="5" t="s">
        <v>304</v>
      </c>
      <c r="G259" s="5" t="s">
        <v>310</v>
      </c>
      <c r="H259" s="5">
        <v>3</v>
      </c>
      <c r="I259" s="5"/>
      <c r="J259" s="5" t="s">
        <v>17</v>
      </c>
      <c r="M259">
        <v>1</v>
      </c>
    </row>
    <row r="260" spans="1:13" x14ac:dyDescent="0.25">
      <c r="A260" s="5"/>
      <c r="B260" s="5"/>
      <c r="C260" s="7"/>
      <c r="D260" s="5"/>
      <c r="E260" s="5"/>
      <c r="F260" s="5"/>
      <c r="G260" s="5"/>
      <c r="H260" s="5"/>
      <c r="I260" s="5"/>
      <c r="J260" s="5"/>
    </row>
    <row r="261" spans="1:13" ht="195" customHeight="1" x14ac:dyDescent="0.25">
      <c r="A261" s="5" t="s">
        <v>11</v>
      </c>
      <c r="B261" s="5" t="s">
        <v>12</v>
      </c>
      <c r="C261" s="7" t="s">
        <v>311</v>
      </c>
      <c r="D261" s="5" t="s">
        <v>14</v>
      </c>
      <c r="E261" s="5" t="s">
        <v>312</v>
      </c>
      <c r="F261" s="5" t="s">
        <v>313</v>
      </c>
      <c r="G261" s="5">
        <f>-2 / 30</f>
        <v>-6.6666666666666666E-2</v>
      </c>
      <c r="H261" s="5">
        <v>3</v>
      </c>
      <c r="I261" s="5"/>
      <c r="J261" s="5" t="s">
        <v>17</v>
      </c>
    </row>
    <row r="262" spans="1:13" x14ac:dyDescent="0.25">
      <c r="A262" s="5"/>
      <c r="B262" s="5"/>
      <c r="C262" s="7"/>
      <c r="D262" s="5"/>
      <c r="E262" s="5"/>
      <c r="F262" s="5"/>
      <c r="G262" s="5"/>
      <c r="H262" s="5"/>
      <c r="I262" s="5"/>
      <c r="J262" s="5"/>
    </row>
    <row r="263" spans="1:13" ht="225" customHeight="1" x14ac:dyDescent="0.25">
      <c r="A263" s="5" t="s">
        <v>11</v>
      </c>
      <c r="B263" s="5" t="s">
        <v>12</v>
      </c>
      <c r="C263" s="7" t="s">
        <v>314</v>
      </c>
      <c r="D263" s="5" t="s">
        <v>14</v>
      </c>
      <c r="E263" s="5" t="s">
        <v>278</v>
      </c>
      <c r="F263" s="5" t="s">
        <v>313</v>
      </c>
      <c r="G263" s="5">
        <f>-1 / 1</f>
        <v>-1</v>
      </c>
      <c r="H263" s="5">
        <v>6</v>
      </c>
      <c r="I263" s="5"/>
      <c r="J263" s="5" t="s">
        <v>17</v>
      </c>
    </row>
    <row r="264" spans="1:13" x14ac:dyDescent="0.25">
      <c r="A264" s="5"/>
      <c r="B264" s="5"/>
      <c r="C264" s="7"/>
      <c r="D264" s="5"/>
      <c r="E264" s="5"/>
      <c r="F264" s="5"/>
      <c r="G264" s="5"/>
      <c r="H264" s="5"/>
      <c r="I264" s="5"/>
      <c r="J264" s="5"/>
    </row>
    <row r="265" spans="1:13" ht="180" customHeight="1" x14ac:dyDescent="0.25">
      <c r="A265" s="5" t="s">
        <v>11</v>
      </c>
      <c r="B265" s="5" t="s">
        <v>18</v>
      </c>
      <c r="C265" s="7" t="s">
        <v>315</v>
      </c>
      <c r="D265" s="5" t="s">
        <v>14</v>
      </c>
      <c r="E265" s="5" t="s">
        <v>316</v>
      </c>
      <c r="F265" s="5" t="s">
        <v>291</v>
      </c>
      <c r="G265" s="8">
        <v>42304</v>
      </c>
      <c r="H265" s="5">
        <v>3</v>
      </c>
      <c r="I265" s="5"/>
      <c r="J265" s="5" t="s">
        <v>17</v>
      </c>
    </row>
    <row r="266" spans="1:13" x14ac:dyDescent="0.25">
      <c r="A266" s="5"/>
      <c r="B266" s="5"/>
      <c r="C266" s="7"/>
      <c r="D266" s="5"/>
      <c r="E266" s="5"/>
      <c r="F266" s="5"/>
      <c r="G266" s="8"/>
      <c r="H266" s="5"/>
      <c r="I266" s="5"/>
      <c r="J266" s="5"/>
    </row>
    <row r="267" spans="1:13" ht="195" customHeight="1" x14ac:dyDescent="0.25">
      <c r="A267" s="5" t="s">
        <v>11</v>
      </c>
      <c r="B267" s="5" t="s">
        <v>12</v>
      </c>
      <c r="C267" s="7" t="s">
        <v>317</v>
      </c>
      <c r="D267" s="5" t="s">
        <v>14</v>
      </c>
      <c r="E267" s="5" t="s">
        <v>318</v>
      </c>
      <c r="F267" s="5" t="s">
        <v>298</v>
      </c>
      <c r="G267" s="5" t="s">
        <v>319</v>
      </c>
      <c r="H267" s="5">
        <v>3</v>
      </c>
      <c r="I267" s="5"/>
      <c r="J267" s="5" t="s">
        <v>17</v>
      </c>
    </row>
    <row r="268" spans="1:13" x14ac:dyDescent="0.25">
      <c r="A268" s="5"/>
      <c r="B268" s="5"/>
      <c r="C268" s="7"/>
      <c r="D268" s="5"/>
      <c r="E268" s="5"/>
      <c r="F268" s="5"/>
      <c r="G268" s="5"/>
      <c r="H268" s="5"/>
      <c r="I268" s="5"/>
      <c r="J268" s="5"/>
    </row>
    <row r="269" spans="1:13" ht="255" customHeight="1" x14ac:dyDescent="0.25">
      <c r="A269" s="5" t="s">
        <v>11</v>
      </c>
      <c r="B269" s="5" t="s">
        <v>12</v>
      </c>
      <c r="C269" s="7" t="s">
        <v>320</v>
      </c>
      <c r="D269" s="5" t="s">
        <v>14</v>
      </c>
      <c r="E269" s="5" t="s">
        <v>25</v>
      </c>
      <c r="F269" s="5" t="s">
        <v>304</v>
      </c>
      <c r="G269" s="5" t="s">
        <v>40</v>
      </c>
      <c r="H269" s="5">
        <v>3</v>
      </c>
      <c r="I269" s="5"/>
      <c r="J269" s="5" t="s">
        <v>17</v>
      </c>
    </row>
    <row r="270" spans="1:13" x14ac:dyDescent="0.25">
      <c r="A270" s="5"/>
      <c r="B270" s="5"/>
      <c r="C270" s="7"/>
      <c r="D270" s="5"/>
      <c r="E270" s="5"/>
      <c r="F270" s="5"/>
      <c r="G270" s="5"/>
      <c r="H270" s="5"/>
      <c r="I270" s="5"/>
      <c r="J270" s="5"/>
    </row>
    <row r="271" spans="1:13" ht="255" customHeight="1" x14ac:dyDescent="0.25">
      <c r="A271" s="5" t="s">
        <v>11</v>
      </c>
      <c r="B271" s="5" t="s">
        <v>12</v>
      </c>
      <c r="C271" s="7" t="s">
        <v>321</v>
      </c>
      <c r="D271" s="5" t="s">
        <v>14</v>
      </c>
      <c r="E271" s="5" t="s">
        <v>25</v>
      </c>
      <c r="F271" s="5" t="s">
        <v>298</v>
      </c>
      <c r="G271" s="5" t="s">
        <v>40</v>
      </c>
      <c r="H271" s="5">
        <v>3</v>
      </c>
      <c r="I271" s="5"/>
      <c r="J271" s="5" t="s">
        <v>17</v>
      </c>
    </row>
    <row r="272" spans="1:13" x14ac:dyDescent="0.25">
      <c r="A272" s="5"/>
      <c r="B272" s="5"/>
      <c r="C272" s="7"/>
      <c r="D272" s="5"/>
      <c r="E272" s="5"/>
      <c r="F272" s="5"/>
      <c r="G272" s="5"/>
      <c r="H272" s="5"/>
      <c r="I272" s="5"/>
      <c r="J272" s="5"/>
    </row>
    <row r="273" spans="1:10" ht="255" customHeight="1" x14ac:dyDescent="0.25">
      <c r="A273" s="5" t="s">
        <v>11</v>
      </c>
      <c r="B273" s="5" t="s">
        <v>12</v>
      </c>
      <c r="C273" s="7" t="s">
        <v>322</v>
      </c>
      <c r="D273" s="5" t="s">
        <v>14</v>
      </c>
      <c r="E273" s="5" t="s">
        <v>25</v>
      </c>
      <c r="F273" s="5" t="s">
        <v>313</v>
      </c>
      <c r="G273" s="5" t="s">
        <v>40</v>
      </c>
      <c r="H273" s="5">
        <v>3</v>
      </c>
      <c r="I273" s="5"/>
      <c r="J273" s="5" t="s">
        <v>17</v>
      </c>
    </row>
    <row r="274" spans="1:10" x14ac:dyDescent="0.25">
      <c r="A274" s="5"/>
      <c r="B274" s="5"/>
      <c r="C274" s="7"/>
      <c r="D274" s="5"/>
      <c r="E274" s="5"/>
      <c r="F274" s="5"/>
      <c r="G274" s="5"/>
      <c r="H274" s="5"/>
      <c r="I274" s="5"/>
      <c r="J274" s="5"/>
    </row>
    <row r="275" spans="1:10" ht="255" customHeight="1" x14ac:dyDescent="0.25">
      <c r="A275" s="5" t="s">
        <v>11</v>
      </c>
      <c r="B275" s="5" t="s">
        <v>12</v>
      </c>
      <c r="C275" s="7" t="s">
        <v>323</v>
      </c>
      <c r="D275" s="5" t="s">
        <v>14</v>
      </c>
      <c r="E275" s="5" t="s">
        <v>25</v>
      </c>
      <c r="F275" s="5" t="s">
        <v>291</v>
      </c>
      <c r="G275" s="5" t="s">
        <v>40</v>
      </c>
      <c r="H275" s="5">
        <v>3</v>
      </c>
      <c r="I275" s="5"/>
      <c r="J275" s="5" t="s">
        <v>17</v>
      </c>
    </row>
    <row r="276" spans="1:10" x14ac:dyDescent="0.25">
      <c r="A276" s="5"/>
      <c r="B276" s="5"/>
      <c r="C276" s="7"/>
      <c r="D276" s="5"/>
      <c r="E276" s="5"/>
      <c r="F276" s="5"/>
      <c r="G276" s="5"/>
      <c r="H276" s="5"/>
      <c r="I276" s="5"/>
      <c r="J276" s="5"/>
    </row>
    <row r="277" spans="1:10" ht="195" customHeight="1" x14ac:dyDescent="0.25">
      <c r="A277" s="5" t="s">
        <v>11</v>
      </c>
      <c r="B277" s="5" t="s">
        <v>18</v>
      </c>
      <c r="C277" s="7" t="s">
        <v>324</v>
      </c>
      <c r="D277" s="5" t="s">
        <v>14</v>
      </c>
      <c r="E277" s="5" t="s">
        <v>325</v>
      </c>
      <c r="F277" s="5" t="s">
        <v>326</v>
      </c>
      <c r="G277" s="5" t="s">
        <v>327</v>
      </c>
      <c r="H277" s="5">
        <v>3</v>
      </c>
      <c r="I277" s="5"/>
      <c r="J277" s="5" t="s">
        <v>148</v>
      </c>
    </row>
    <row r="278" spans="1:10" x14ac:dyDescent="0.25">
      <c r="A278" s="5"/>
      <c r="B278" s="5"/>
      <c r="C278" s="7"/>
      <c r="D278" s="5"/>
      <c r="E278" s="5"/>
      <c r="F278" s="5"/>
      <c r="G278" s="5"/>
      <c r="H278" s="5"/>
      <c r="I278" s="5"/>
      <c r="J278" s="5"/>
    </row>
    <row r="282" spans="1:10" ht="45" x14ac:dyDescent="0.25">
      <c r="A282" s="1" t="s">
        <v>1</v>
      </c>
      <c r="B282" s="1" t="s">
        <v>2</v>
      </c>
      <c r="C282" s="1" t="s">
        <v>3</v>
      </c>
      <c r="D282" s="1" t="s">
        <v>4</v>
      </c>
      <c r="E282" s="1" t="s">
        <v>5</v>
      </c>
      <c r="F282" s="1" t="s">
        <v>6</v>
      </c>
      <c r="G282" s="1" t="s">
        <v>7</v>
      </c>
      <c r="H282" s="1" t="s">
        <v>8</v>
      </c>
      <c r="I282" s="1" t="s">
        <v>9</v>
      </c>
      <c r="J282" s="1" t="s">
        <v>10</v>
      </c>
    </row>
    <row r="283" spans="1:10" ht="180" customHeight="1" x14ac:dyDescent="0.25">
      <c r="A283" s="5" t="s">
        <v>11</v>
      </c>
      <c r="B283" s="5" t="s">
        <v>18</v>
      </c>
      <c r="C283" s="7" t="s">
        <v>328</v>
      </c>
      <c r="D283" s="5" t="s">
        <v>14</v>
      </c>
      <c r="E283" s="5" t="s">
        <v>329</v>
      </c>
      <c r="F283" s="5" t="s">
        <v>326</v>
      </c>
      <c r="G283" s="5" t="s">
        <v>330</v>
      </c>
      <c r="H283" s="5">
        <v>3</v>
      </c>
      <c r="I283" s="5"/>
      <c r="J283" s="5" t="s">
        <v>17</v>
      </c>
    </row>
    <row r="284" spans="1:10" x14ac:dyDescent="0.25">
      <c r="A284" s="5"/>
      <c r="B284" s="5"/>
      <c r="C284" s="7"/>
      <c r="D284" s="5"/>
      <c r="E284" s="5"/>
      <c r="F284" s="5"/>
      <c r="G284" s="5"/>
      <c r="H284" s="5"/>
      <c r="I284" s="5"/>
      <c r="J284" s="5"/>
    </row>
    <row r="285" spans="1:10" ht="180" customHeight="1" x14ac:dyDescent="0.25">
      <c r="A285" s="5" t="s">
        <v>11</v>
      </c>
      <c r="B285" s="5" t="s">
        <v>18</v>
      </c>
      <c r="C285" s="7" t="s">
        <v>331</v>
      </c>
      <c r="D285" s="5" t="s">
        <v>14</v>
      </c>
      <c r="E285" s="5" t="s">
        <v>332</v>
      </c>
      <c r="F285" s="5" t="s">
        <v>326</v>
      </c>
      <c r="G285" s="6">
        <v>18568</v>
      </c>
      <c r="H285" s="5">
        <v>3</v>
      </c>
      <c r="I285" s="5"/>
      <c r="J285" s="5" t="s">
        <v>99</v>
      </c>
    </row>
    <row r="286" spans="1:10" x14ac:dyDescent="0.25">
      <c r="A286" s="5"/>
      <c r="B286" s="5"/>
      <c r="C286" s="7"/>
      <c r="D286" s="5"/>
      <c r="E286" s="5"/>
      <c r="F286" s="5"/>
      <c r="G286" s="6"/>
      <c r="H286" s="5"/>
      <c r="I286" s="5"/>
      <c r="J286" s="5"/>
    </row>
    <row r="290" spans="1:10" ht="45" x14ac:dyDescent="0.25">
      <c r="A290" s="1" t="s">
        <v>1</v>
      </c>
      <c r="B290" s="1" t="s">
        <v>2</v>
      </c>
      <c r="C290" s="1" t="s">
        <v>3</v>
      </c>
      <c r="D290" s="1" t="s">
        <v>4</v>
      </c>
      <c r="E290" s="1" t="s">
        <v>5</v>
      </c>
      <c r="F290" s="1" t="s">
        <v>6</v>
      </c>
      <c r="G290" s="1" t="s">
        <v>7</v>
      </c>
      <c r="H290" s="1" t="s">
        <v>8</v>
      </c>
      <c r="I290" s="1" t="s">
        <v>9</v>
      </c>
      <c r="J290" s="1" t="s">
        <v>10</v>
      </c>
    </row>
    <row r="291" spans="1:10" ht="180" customHeight="1" x14ac:dyDescent="0.25">
      <c r="A291" s="5" t="s">
        <v>11</v>
      </c>
      <c r="B291" s="5" t="s">
        <v>18</v>
      </c>
      <c r="C291" s="7" t="s">
        <v>333</v>
      </c>
      <c r="D291" s="5" t="s">
        <v>14</v>
      </c>
      <c r="E291" s="5" t="s">
        <v>334</v>
      </c>
      <c r="F291" s="5" t="s">
        <v>335</v>
      </c>
      <c r="G291" s="5" t="s">
        <v>336</v>
      </c>
      <c r="H291" s="5">
        <v>3</v>
      </c>
      <c r="I291" s="5"/>
      <c r="J291" s="5" t="s">
        <v>17</v>
      </c>
    </row>
    <row r="292" spans="1:10" x14ac:dyDescent="0.25">
      <c r="A292" s="5"/>
      <c r="B292" s="5"/>
      <c r="C292" s="7"/>
      <c r="D292" s="5"/>
      <c r="E292" s="5"/>
      <c r="F292" s="5"/>
      <c r="G292" s="5"/>
      <c r="H292" s="5"/>
      <c r="I292" s="5"/>
      <c r="J292" s="5"/>
    </row>
    <row r="293" spans="1:10" ht="195" customHeight="1" x14ac:dyDescent="0.25">
      <c r="A293" s="5" t="s">
        <v>11</v>
      </c>
      <c r="B293" s="5" t="s">
        <v>18</v>
      </c>
      <c r="C293" s="7" t="s">
        <v>337</v>
      </c>
      <c r="D293" s="5" t="s">
        <v>14</v>
      </c>
      <c r="E293" s="5" t="s">
        <v>338</v>
      </c>
      <c r="F293" s="5" t="s">
        <v>339</v>
      </c>
      <c r="G293" s="6">
        <v>13089</v>
      </c>
      <c r="H293" s="5">
        <v>3</v>
      </c>
      <c r="I293" s="5"/>
      <c r="J293" s="5" t="s">
        <v>17</v>
      </c>
    </row>
    <row r="294" spans="1:10" x14ac:dyDescent="0.25">
      <c r="A294" s="5"/>
      <c r="B294" s="5"/>
      <c r="C294" s="7"/>
      <c r="D294" s="5"/>
      <c r="E294" s="5"/>
      <c r="F294" s="5"/>
      <c r="G294" s="6"/>
      <c r="H294" s="5"/>
      <c r="I294" s="5"/>
      <c r="J294" s="5"/>
    </row>
    <row r="295" spans="1:10" ht="255" customHeight="1" x14ac:dyDescent="0.25">
      <c r="A295" s="5" t="s">
        <v>11</v>
      </c>
      <c r="B295" s="5" t="s">
        <v>12</v>
      </c>
      <c r="C295" s="7" t="s">
        <v>340</v>
      </c>
      <c r="D295" s="5" t="s">
        <v>14</v>
      </c>
      <c r="E295" s="5" t="s">
        <v>25</v>
      </c>
      <c r="F295" s="5" t="s">
        <v>341</v>
      </c>
      <c r="G295" s="5" t="s">
        <v>40</v>
      </c>
      <c r="H295" s="5">
        <v>3</v>
      </c>
      <c r="I295" s="5"/>
      <c r="J295" s="5" t="s">
        <v>17</v>
      </c>
    </row>
    <row r="296" spans="1:10" x14ac:dyDescent="0.25">
      <c r="A296" s="5"/>
      <c r="B296" s="5"/>
      <c r="C296" s="7"/>
      <c r="D296" s="5"/>
      <c r="E296" s="5"/>
      <c r="F296" s="5"/>
      <c r="G296" s="5"/>
      <c r="H296" s="5"/>
      <c r="I296" s="5"/>
      <c r="J296" s="5"/>
    </row>
    <row r="297" spans="1:10" ht="255" customHeight="1" x14ac:dyDescent="0.25">
      <c r="A297" s="5" t="s">
        <v>11</v>
      </c>
      <c r="B297" s="5" t="s">
        <v>12</v>
      </c>
      <c r="C297" s="7" t="s">
        <v>342</v>
      </c>
      <c r="D297" s="5" t="s">
        <v>14</v>
      </c>
      <c r="E297" s="5" t="s">
        <v>25</v>
      </c>
      <c r="F297" s="5" t="s">
        <v>335</v>
      </c>
      <c r="G297" s="5">
        <f>-1 / 1</f>
        <v>-1</v>
      </c>
      <c r="H297" s="5">
        <v>3</v>
      </c>
      <c r="I297" s="5"/>
      <c r="J297" s="5" t="s">
        <v>17</v>
      </c>
    </row>
    <row r="298" spans="1:10" x14ac:dyDescent="0.25">
      <c r="A298" s="5"/>
      <c r="B298" s="5"/>
      <c r="C298" s="7"/>
      <c r="D298" s="5"/>
      <c r="E298" s="5"/>
      <c r="F298" s="5"/>
      <c r="G298" s="5"/>
      <c r="H298" s="5"/>
      <c r="I298" s="5"/>
      <c r="J298" s="5"/>
    </row>
    <row r="299" spans="1:10" ht="255" customHeight="1" x14ac:dyDescent="0.25">
      <c r="A299" s="5" t="s">
        <v>11</v>
      </c>
      <c r="B299" s="5" t="s">
        <v>12</v>
      </c>
      <c r="C299" s="7" t="s">
        <v>343</v>
      </c>
      <c r="D299" s="5" t="s">
        <v>14</v>
      </c>
      <c r="E299" s="5" t="s">
        <v>25</v>
      </c>
      <c r="F299" s="5" t="s">
        <v>335</v>
      </c>
      <c r="G299" s="5" t="s">
        <v>40</v>
      </c>
      <c r="H299" s="5">
        <v>3</v>
      </c>
      <c r="I299" s="5"/>
      <c r="J299" s="5" t="s">
        <v>17</v>
      </c>
    </row>
    <row r="300" spans="1:10" x14ac:dyDescent="0.25">
      <c r="A300" s="5"/>
      <c r="B300" s="5"/>
      <c r="C300" s="7"/>
      <c r="D300" s="5"/>
      <c r="E300" s="5"/>
      <c r="F300" s="5"/>
      <c r="G300" s="5"/>
      <c r="H300" s="5"/>
      <c r="I300" s="5"/>
      <c r="J300" s="5"/>
    </row>
    <row r="301" spans="1:10" ht="240" customHeight="1" x14ac:dyDescent="0.25">
      <c r="A301" s="5" t="s">
        <v>11</v>
      </c>
      <c r="B301" s="5" t="s">
        <v>12</v>
      </c>
      <c r="C301" s="7" t="s">
        <v>344</v>
      </c>
      <c r="D301" s="5" t="s">
        <v>14</v>
      </c>
      <c r="E301" s="5" t="s">
        <v>42</v>
      </c>
      <c r="F301" s="5" t="s">
        <v>335</v>
      </c>
      <c r="G301" s="5" t="s">
        <v>40</v>
      </c>
      <c r="H301" s="5">
        <v>12</v>
      </c>
      <c r="I301" s="5"/>
      <c r="J301" s="5" t="s">
        <v>17</v>
      </c>
    </row>
    <row r="302" spans="1:10" x14ac:dyDescent="0.25">
      <c r="A302" s="5"/>
      <c r="B302" s="5"/>
      <c r="C302" s="7"/>
      <c r="D302" s="5"/>
      <c r="E302" s="5"/>
      <c r="F302" s="5"/>
      <c r="G302" s="5"/>
      <c r="H302" s="5"/>
      <c r="I302" s="5"/>
      <c r="J302" s="5"/>
    </row>
    <row r="303" spans="1:10" ht="240" customHeight="1" x14ac:dyDescent="0.25">
      <c r="A303" s="5" t="s">
        <v>11</v>
      </c>
      <c r="B303" s="5" t="s">
        <v>12</v>
      </c>
      <c r="C303" s="7" t="s">
        <v>345</v>
      </c>
      <c r="D303" s="5" t="s">
        <v>14</v>
      </c>
      <c r="E303" s="5" t="s">
        <v>42</v>
      </c>
      <c r="F303" s="5" t="s">
        <v>346</v>
      </c>
      <c r="G303" s="5" t="s">
        <v>40</v>
      </c>
      <c r="H303" s="5">
        <v>12</v>
      </c>
      <c r="I303" s="5"/>
      <c r="J303" s="5" t="s">
        <v>17</v>
      </c>
    </row>
    <row r="304" spans="1:10" x14ac:dyDescent="0.25">
      <c r="A304" s="5"/>
      <c r="B304" s="5"/>
      <c r="C304" s="7"/>
      <c r="D304" s="5"/>
      <c r="E304" s="5"/>
      <c r="F304" s="5"/>
      <c r="G304" s="5"/>
      <c r="H304" s="5"/>
      <c r="I304" s="5"/>
      <c r="J304" s="5"/>
    </row>
    <row r="305" spans="1:10" ht="165" customHeight="1" x14ac:dyDescent="0.25">
      <c r="A305" s="5" t="s">
        <v>11</v>
      </c>
      <c r="B305" s="5" t="s">
        <v>12</v>
      </c>
      <c r="C305" s="7" t="s">
        <v>347</v>
      </c>
      <c r="D305" s="5" t="s">
        <v>14</v>
      </c>
      <c r="E305" s="5" t="s">
        <v>348</v>
      </c>
      <c r="F305" s="5" t="s">
        <v>349</v>
      </c>
      <c r="G305" s="5">
        <f>-1 / 1</f>
        <v>-1</v>
      </c>
      <c r="H305" s="5">
        <v>0</v>
      </c>
      <c r="I305" s="5"/>
      <c r="J305" s="5" t="s">
        <v>17</v>
      </c>
    </row>
    <row r="306" spans="1:10" x14ac:dyDescent="0.25">
      <c r="A306" s="5"/>
      <c r="B306" s="5"/>
      <c r="C306" s="7"/>
      <c r="D306" s="5"/>
      <c r="E306" s="5"/>
      <c r="F306" s="5"/>
      <c r="G306" s="5"/>
      <c r="H306" s="5"/>
      <c r="I306" s="5"/>
      <c r="J306" s="5"/>
    </row>
    <row r="307" spans="1:10" ht="195" customHeight="1" x14ac:dyDescent="0.25">
      <c r="A307" s="5" t="s">
        <v>11</v>
      </c>
      <c r="B307" s="5" t="s">
        <v>18</v>
      </c>
      <c r="C307" s="7" t="s">
        <v>350</v>
      </c>
      <c r="D307" s="5" t="s">
        <v>14</v>
      </c>
      <c r="E307" s="5" t="s">
        <v>351</v>
      </c>
      <c r="F307" s="5" t="s">
        <v>339</v>
      </c>
      <c r="G307" s="5" t="s">
        <v>352</v>
      </c>
      <c r="H307" s="5">
        <v>3</v>
      </c>
      <c r="I307" s="5"/>
      <c r="J307" s="5" t="s">
        <v>17</v>
      </c>
    </row>
    <row r="308" spans="1:10" x14ac:dyDescent="0.25">
      <c r="A308" s="5"/>
      <c r="B308" s="5"/>
      <c r="C308" s="7"/>
      <c r="D308" s="5"/>
      <c r="E308" s="5"/>
      <c r="F308" s="5"/>
      <c r="G308" s="5"/>
      <c r="H308" s="5"/>
      <c r="I308" s="5"/>
      <c r="J308" s="5"/>
    </row>
    <row r="309" spans="1:10" ht="195" customHeight="1" x14ac:dyDescent="0.25">
      <c r="A309" s="5" t="s">
        <v>11</v>
      </c>
      <c r="B309" s="5" t="s">
        <v>18</v>
      </c>
      <c r="C309" s="7" t="s">
        <v>353</v>
      </c>
      <c r="D309" s="5" t="s">
        <v>14</v>
      </c>
      <c r="E309" s="5" t="s">
        <v>354</v>
      </c>
      <c r="F309" s="5" t="s">
        <v>339</v>
      </c>
      <c r="G309" s="5" t="s">
        <v>355</v>
      </c>
      <c r="H309" s="5">
        <v>3</v>
      </c>
      <c r="I309" s="5"/>
      <c r="J309" s="5" t="s">
        <v>17</v>
      </c>
    </row>
    <row r="310" spans="1:10" x14ac:dyDescent="0.25">
      <c r="A310" s="5"/>
      <c r="B310" s="5"/>
      <c r="C310" s="7"/>
      <c r="D310" s="5"/>
      <c r="E310" s="5"/>
      <c r="F310" s="5"/>
      <c r="G310" s="5"/>
      <c r="H310" s="5"/>
      <c r="I310" s="5"/>
      <c r="J310" s="5"/>
    </row>
    <row r="311" spans="1:10" ht="195" customHeight="1" x14ac:dyDescent="0.25">
      <c r="A311" s="5" t="s">
        <v>11</v>
      </c>
      <c r="B311" s="5" t="s">
        <v>18</v>
      </c>
      <c r="C311" s="7" t="s">
        <v>356</v>
      </c>
      <c r="D311" s="5" t="s">
        <v>14</v>
      </c>
      <c r="E311" s="5" t="s">
        <v>357</v>
      </c>
      <c r="F311" s="5" t="s">
        <v>339</v>
      </c>
      <c r="G311" s="5" t="s">
        <v>358</v>
      </c>
      <c r="H311" s="5">
        <v>3</v>
      </c>
      <c r="I311" s="5"/>
      <c r="J311" s="5" t="s">
        <v>17</v>
      </c>
    </row>
    <row r="312" spans="1:10" x14ac:dyDescent="0.25">
      <c r="A312" s="5"/>
      <c r="B312" s="5"/>
      <c r="C312" s="7"/>
      <c r="D312" s="5"/>
      <c r="E312" s="5"/>
      <c r="F312" s="5"/>
      <c r="G312" s="5"/>
      <c r="H312" s="5"/>
      <c r="I312" s="5"/>
      <c r="J312" s="5"/>
    </row>
    <row r="313" spans="1:10" ht="255" customHeight="1" x14ac:dyDescent="0.25">
      <c r="A313" s="5" t="s">
        <v>11</v>
      </c>
      <c r="B313" s="5" t="s">
        <v>12</v>
      </c>
      <c r="C313" s="7" t="s">
        <v>359</v>
      </c>
      <c r="D313" s="5" t="s">
        <v>14</v>
      </c>
      <c r="E313" s="5" t="s">
        <v>25</v>
      </c>
      <c r="F313" s="5" t="s">
        <v>339</v>
      </c>
      <c r="G313" s="5">
        <f>-2 / 1</f>
        <v>-2</v>
      </c>
      <c r="H313" s="5">
        <v>3</v>
      </c>
      <c r="I313" s="5"/>
      <c r="J313" s="5" t="s">
        <v>17</v>
      </c>
    </row>
    <row r="314" spans="1:10" x14ac:dyDescent="0.25">
      <c r="A314" s="5"/>
      <c r="B314" s="5"/>
      <c r="C314" s="7"/>
      <c r="D314" s="5"/>
      <c r="E314" s="5"/>
      <c r="F314" s="5"/>
      <c r="G314" s="5"/>
      <c r="H314" s="5"/>
      <c r="I314" s="5"/>
      <c r="J314" s="5"/>
    </row>
    <row r="315" spans="1:10" ht="180" customHeight="1" x14ac:dyDescent="0.25">
      <c r="A315" s="5" t="s">
        <v>11</v>
      </c>
      <c r="B315" s="5" t="s">
        <v>18</v>
      </c>
      <c r="C315" s="7" t="s">
        <v>360</v>
      </c>
      <c r="D315" s="5" t="s">
        <v>14</v>
      </c>
      <c r="E315" s="5" t="s">
        <v>361</v>
      </c>
      <c r="F315" s="5" t="s">
        <v>341</v>
      </c>
      <c r="G315" s="5" t="s">
        <v>336</v>
      </c>
      <c r="H315" s="5">
        <v>3</v>
      </c>
      <c r="I315" s="5"/>
      <c r="J315" s="5" t="s">
        <v>17</v>
      </c>
    </row>
    <row r="316" spans="1:10" x14ac:dyDescent="0.25">
      <c r="A316" s="5"/>
      <c r="B316" s="5"/>
      <c r="C316" s="7"/>
      <c r="D316" s="5"/>
      <c r="E316" s="5"/>
      <c r="F316" s="5"/>
      <c r="G316" s="5"/>
      <c r="H316" s="5"/>
      <c r="I316" s="5"/>
      <c r="J316" s="5"/>
    </row>
    <row r="317" spans="1:10" ht="195" customHeight="1" x14ac:dyDescent="0.25">
      <c r="A317" s="5" t="s">
        <v>11</v>
      </c>
      <c r="B317" s="5" t="s">
        <v>18</v>
      </c>
      <c r="C317" s="7" t="s">
        <v>362</v>
      </c>
      <c r="D317" s="5" t="s">
        <v>14</v>
      </c>
      <c r="E317" s="5" t="s">
        <v>363</v>
      </c>
      <c r="F317" s="5" t="s">
        <v>364</v>
      </c>
      <c r="G317" s="8">
        <v>42109</v>
      </c>
      <c r="H317" s="5">
        <v>3</v>
      </c>
      <c r="I317" s="5"/>
      <c r="J317" s="5" t="s">
        <v>17</v>
      </c>
    </row>
    <row r="318" spans="1:10" x14ac:dyDescent="0.25">
      <c r="A318" s="5"/>
      <c r="B318" s="5"/>
      <c r="C318" s="7"/>
      <c r="D318" s="5"/>
      <c r="E318" s="5"/>
      <c r="F318" s="5"/>
      <c r="G318" s="8"/>
      <c r="H318" s="5"/>
      <c r="I318" s="5"/>
      <c r="J318" s="5"/>
    </row>
    <row r="319" spans="1:10" ht="240" customHeight="1" x14ac:dyDescent="0.25">
      <c r="A319" s="5" t="s">
        <v>11</v>
      </c>
      <c r="B319" s="5" t="s">
        <v>12</v>
      </c>
      <c r="C319" s="7" t="s">
        <v>365</v>
      </c>
      <c r="D319" s="5" t="s">
        <v>14</v>
      </c>
      <c r="E319" s="5" t="s">
        <v>42</v>
      </c>
      <c r="F319" s="5" t="s">
        <v>335</v>
      </c>
      <c r="G319" s="5">
        <f>-5 / 1</f>
        <v>-5</v>
      </c>
      <c r="H319" s="5">
        <v>12</v>
      </c>
      <c r="I319" s="5"/>
      <c r="J319" s="5" t="s">
        <v>17</v>
      </c>
    </row>
    <row r="320" spans="1:10" x14ac:dyDescent="0.25">
      <c r="A320" s="5"/>
      <c r="B320" s="5"/>
      <c r="C320" s="7"/>
      <c r="D320" s="5"/>
      <c r="E320" s="5"/>
      <c r="F320" s="5"/>
      <c r="G320" s="5"/>
      <c r="H320" s="5"/>
      <c r="I320" s="5"/>
      <c r="J320" s="5"/>
    </row>
    <row r="321" spans="1:10" ht="165" customHeight="1" x14ac:dyDescent="0.25">
      <c r="A321" s="5" t="s">
        <v>11</v>
      </c>
      <c r="B321" s="5" t="s">
        <v>12</v>
      </c>
      <c r="C321" s="7" t="s">
        <v>366</v>
      </c>
      <c r="D321" s="5" t="s">
        <v>14</v>
      </c>
      <c r="E321" s="5" t="s">
        <v>348</v>
      </c>
      <c r="F321" s="5" t="s">
        <v>349</v>
      </c>
      <c r="G321" s="5">
        <f>-5 / 1</f>
        <v>-5</v>
      </c>
      <c r="H321" s="5">
        <v>0</v>
      </c>
      <c r="I321" s="5"/>
      <c r="J321" s="5" t="s">
        <v>17</v>
      </c>
    </row>
    <row r="322" spans="1:10" x14ac:dyDescent="0.25">
      <c r="A322" s="5"/>
      <c r="B322" s="5"/>
      <c r="C322" s="7"/>
      <c r="D322" s="5"/>
      <c r="E322" s="5"/>
      <c r="F322" s="5"/>
      <c r="G322" s="5"/>
      <c r="H322" s="5"/>
      <c r="I322" s="5"/>
      <c r="J322" s="5"/>
    </row>
    <row r="323" spans="1:10" ht="180" customHeight="1" x14ac:dyDescent="0.25">
      <c r="A323" s="5" t="s">
        <v>11</v>
      </c>
      <c r="B323" s="5" t="s">
        <v>12</v>
      </c>
      <c r="C323" s="7" t="s">
        <v>367</v>
      </c>
      <c r="D323" s="5" t="s">
        <v>14</v>
      </c>
      <c r="E323" s="5" t="s">
        <v>368</v>
      </c>
      <c r="F323" s="5" t="s">
        <v>369</v>
      </c>
      <c r="G323" s="5">
        <f>-2 / 22</f>
        <v>-9.0909090909090912E-2</v>
      </c>
      <c r="H323" s="5">
        <v>3</v>
      </c>
      <c r="I323" s="5"/>
      <c r="J323" s="5" t="s">
        <v>17</v>
      </c>
    </row>
    <row r="324" spans="1:10" x14ac:dyDescent="0.25">
      <c r="A324" s="5"/>
      <c r="B324" s="5"/>
      <c r="C324" s="7"/>
      <c r="D324" s="5"/>
      <c r="E324" s="5"/>
      <c r="F324" s="5"/>
      <c r="G324" s="5"/>
      <c r="H324" s="5"/>
      <c r="I324" s="5"/>
      <c r="J324" s="5"/>
    </row>
    <row r="325" spans="1:10" ht="180" customHeight="1" x14ac:dyDescent="0.25">
      <c r="A325" s="5" t="s">
        <v>11</v>
      </c>
      <c r="B325" s="5" t="s">
        <v>18</v>
      </c>
      <c r="C325" s="7" t="s">
        <v>370</v>
      </c>
      <c r="D325" s="5" t="s">
        <v>14</v>
      </c>
      <c r="E325" s="5" t="s">
        <v>371</v>
      </c>
      <c r="F325" s="5" t="s">
        <v>372</v>
      </c>
      <c r="G325" s="8">
        <v>42085</v>
      </c>
      <c r="H325" s="5">
        <v>3</v>
      </c>
      <c r="I325" s="5"/>
      <c r="J325" s="5" t="s">
        <v>17</v>
      </c>
    </row>
    <row r="326" spans="1:10" x14ac:dyDescent="0.25">
      <c r="A326" s="5"/>
      <c r="B326" s="5"/>
      <c r="C326" s="7"/>
      <c r="D326" s="5"/>
      <c r="E326" s="5"/>
      <c r="F326" s="5"/>
      <c r="G326" s="8"/>
      <c r="H326" s="5"/>
      <c r="I326" s="5"/>
      <c r="J326" s="5"/>
    </row>
    <row r="327" spans="1:10" ht="180" customHeight="1" x14ac:dyDescent="0.25">
      <c r="A327" s="5" t="s">
        <v>11</v>
      </c>
      <c r="B327" s="5" t="s">
        <v>18</v>
      </c>
      <c r="C327" s="7" t="s">
        <v>373</v>
      </c>
      <c r="D327" s="5" t="s">
        <v>14</v>
      </c>
      <c r="E327" s="5" t="s">
        <v>374</v>
      </c>
      <c r="F327" s="5" t="s">
        <v>372</v>
      </c>
      <c r="G327" s="8">
        <v>42057</v>
      </c>
      <c r="H327" s="5">
        <v>3</v>
      </c>
      <c r="I327" s="5"/>
      <c r="J327" s="5" t="s">
        <v>17</v>
      </c>
    </row>
    <row r="328" spans="1:10" x14ac:dyDescent="0.25">
      <c r="A328" s="5"/>
      <c r="B328" s="5"/>
      <c r="C328" s="7"/>
      <c r="D328" s="5"/>
      <c r="E328" s="5"/>
      <c r="F328" s="5"/>
      <c r="G328" s="8"/>
      <c r="H328" s="5"/>
      <c r="I328" s="5"/>
      <c r="J328" s="5"/>
    </row>
    <row r="329" spans="1:10" ht="195" customHeight="1" x14ac:dyDescent="0.25">
      <c r="A329" s="5" t="s">
        <v>11</v>
      </c>
      <c r="B329" s="5" t="s">
        <v>18</v>
      </c>
      <c r="C329" s="7" t="s">
        <v>375</v>
      </c>
      <c r="D329" s="5" t="s">
        <v>14</v>
      </c>
      <c r="E329" s="5" t="s">
        <v>376</v>
      </c>
      <c r="F329" s="5" t="s">
        <v>377</v>
      </c>
      <c r="G329" s="8">
        <v>42026</v>
      </c>
      <c r="H329" s="5">
        <v>3</v>
      </c>
      <c r="I329" s="5"/>
      <c r="J329" s="5" t="s">
        <v>378</v>
      </c>
    </row>
    <row r="330" spans="1:10" x14ac:dyDescent="0.25">
      <c r="A330" s="5"/>
      <c r="B330" s="5"/>
      <c r="C330" s="7"/>
      <c r="D330" s="5"/>
      <c r="E330" s="5"/>
      <c r="F330" s="5"/>
      <c r="G330" s="8"/>
      <c r="H330" s="5"/>
      <c r="I330" s="5"/>
      <c r="J330" s="5"/>
    </row>
    <row r="333" spans="1:10" ht="45" x14ac:dyDescent="0.25">
      <c r="A333" s="1" t="s">
        <v>1</v>
      </c>
      <c r="B333" s="1" t="s">
        <v>2</v>
      </c>
      <c r="C333" s="1" t="s">
        <v>3</v>
      </c>
      <c r="D333" s="1" t="s">
        <v>4</v>
      </c>
      <c r="E333" s="1" t="s">
        <v>5</v>
      </c>
      <c r="F333" s="1" t="s">
        <v>6</v>
      </c>
      <c r="G333" s="1" t="s">
        <v>7</v>
      </c>
      <c r="H333" s="1" t="s">
        <v>8</v>
      </c>
      <c r="I333" s="1" t="s">
        <v>9</v>
      </c>
      <c r="J333" s="1" t="s">
        <v>10</v>
      </c>
    </row>
    <row r="334" spans="1:10" ht="195" customHeight="1" x14ac:dyDescent="0.25">
      <c r="A334" s="5" t="s">
        <v>11</v>
      </c>
      <c r="B334" s="5" t="s">
        <v>18</v>
      </c>
      <c r="C334" s="7" t="s">
        <v>379</v>
      </c>
      <c r="D334" s="5" t="s">
        <v>14</v>
      </c>
      <c r="E334" s="5" t="s">
        <v>380</v>
      </c>
      <c r="F334" s="5" t="s">
        <v>381</v>
      </c>
      <c r="G334" s="8">
        <v>42060</v>
      </c>
      <c r="H334" s="5">
        <v>3</v>
      </c>
      <c r="I334" s="5"/>
      <c r="J334" s="5" t="s">
        <v>17</v>
      </c>
    </row>
    <row r="335" spans="1:10" x14ac:dyDescent="0.25">
      <c r="A335" s="5"/>
      <c r="B335" s="5"/>
      <c r="C335" s="7"/>
      <c r="D335" s="5"/>
      <c r="E335" s="5"/>
      <c r="F335" s="5"/>
      <c r="G335" s="8"/>
      <c r="H335" s="5"/>
      <c r="I335" s="5"/>
      <c r="J335" s="5"/>
    </row>
    <row r="336" spans="1:10" ht="195" customHeight="1" x14ac:dyDescent="0.25">
      <c r="A336" s="5" t="s">
        <v>11</v>
      </c>
      <c r="B336" s="5" t="s">
        <v>18</v>
      </c>
      <c r="C336" s="7" t="s">
        <v>382</v>
      </c>
      <c r="D336" s="5" t="s">
        <v>14</v>
      </c>
      <c r="E336" s="5" t="s">
        <v>383</v>
      </c>
      <c r="F336" s="5" t="s">
        <v>381</v>
      </c>
      <c r="G336" s="8">
        <v>42060</v>
      </c>
      <c r="H336" s="5">
        <v>3</v>
      </c>
      <c r="I336" s="5"/>
      <c r="J336" s="5" t="s">
        <v>17</v>
      </c>
    </row>
    <row r="337" spans="1:10" x14ac:dyDescent="0.25">
      <c r="A337" s="5"/>
      <c r="B337" s="5"/>
      <c r="C337" s="7"/>
      <c r="D337" s="5"/>
      <c r="E337" s="5"/>
      <c r="F337" s="5"/>
      <c r="G337" s="8"/>
      <c r="H337" s="5"/>
      <c r="I337" s="5"/>
      <c r="J337" s="5"/>
    </row>
    <row r="338" spans="1:10" ht="195" customHeight="1" x14ac:dyDescent="0.25">
      <c r="A338" s="5" t="s">
        <v>11</v>
      </c>
      <c r="B338" s="5" t="s">
        <v>12</v>
      </c>
      <c r="C338" s="7" t="s">
        <v>384</v>
      </c>
      <c r="D338" s="5" t="s">
        <v>14</v>
      </c>
      <c r="E338" s="5" t="s">
        <v>385</v>
      </c>
      <c r="F338" s="5" t="s">
        <v>386</v>
      </c>
      <c r="G338" s="5" t="s">
        <v>387</v>
      </c>
      <c r="H338" s="5">
        <v>3</v>
      </c>
      <c r="I338" s="5"/>
      <c r="J338" s="5" t="s">
        <v>17</v>
      </c>
    </row>
    <row r="339" spans="1:10" x14ac:dyDescent="0.25">
      <c r="A339" s="5"/>
      <c r="B339" s="5"/>
      <c r="C339" s="7"/>
      <c r="D339" s="5"/>
      <c r="E339" s="5"/>
      <c r="F339" s="5"/>
      <c r="G339" s="5"/>
      <c r="H339" s="5"/>
      <c r="I339" s="5"/>
      <c r="J339" s="5"/>
    </row>
    <row r="340" spans="1:10" ht="195" customHeight="1" x14ac:dyDescent="0.25">
      <c r="A340" s="5" t="s">
        <v>11</v>
      </c>
      <c r="B340" s="5" t="s">
        <v>18</v>
      </c>
      <c r="C340" s="7" t="s">
        <v>388</v>
      </c>
      <c r="D340" s="5" t="s">
        <v>14</v>
      </c>
      <c r="E340" s="5" t="s">
        <v>389</v>
      </c>
      <c r="F340" s="5" t="s">
        <v>386</v>
      </c>
      <c r="G340" s="8">
        <v>42060</v>
      </c>
      <c r="H340" s="5">
        <v>3</v>
      </c>
      <c r="I340" s="5"/>
      <c r="J340" s="5" t="s">
        <v>17</v>
      </c>
    </row>
    <row r="341" spans="1:10" x14ac:dyDescent="0.25">
      <c r="A341" s="5"/>
      <c r="B341" s="5"/>
      <c r="C341" s="7"/>
      <c r="D341" s="5"/>
      <c r="E341" s="5"/>
      <c r="F341" s="5"/>
      <c r="G341" s="8"/>
      <c r="H341" s="5"/>
      <c r="I341" s="5"/>
      <c r="J341" s="5"/>
    </row>
    <row r="342" spans="1:10" ht="180" customHeight="1" x14ac:dyDescent="0.25">
      <c r="A342" s="5" t="s">
        <v>11</v>
      </c>
      <c r="B342" s="5" t="s">
        <v>18</v>
      </c>
      <c r="C342" s="7" t="s">
        <v>390</v>
      </c>
      <c r="D342" s="5" t="s">
        <v>14</v>
      </c>
      <c r="E342" s="5" t="s">
        <v>391</v>
      </c>
      <c r="F342" s="5" t="s">
        <v>392</v>
      </c>
      <c r="G342" s="8">
        <v>42119</v>
      </c>
      <c r="H342" s="5">
        <v>3</v>
      </c>
      <c r="I342" s="5"/>
      <c r="J342" s="5" t="s">
        <v>17</v>
      </c>
    </row>
    <row r="343" spans="1:10" x14ac:dyDescent="0.25">
      <c r="A343" s="5"/>
      <c r="B343" s="5"/>
      <c r="C343" s="7"/>
      <c r="D343" s="5"/>
      <c r="E343" s="5"/>
      <c r="F343" s="5"/>
      <c r="G343" s="8"/>
      <c r="H343" s="5"/>
      <c r="I343" s="5"/>
      <c r="J343" s="5"/>
    </row>
    <row r="344" spans="1:10" ht="180" customHeight="1" x14ac:dyDescent="0.25">
      <c r="A344" s="5" t="s">
        <v>11</v>
      </c>
      <c r="B344" s="5" t="s">
        <v>18</v>
      </c>
      <c r="C344" s="7" t="s">
        <v>393</v>
      </c>
      <c r="D344" s="5" t="s">
        <v>14</v>
      </c>
      <c r="E344" s="5" t="s">
        <v>394</v>
      </c>
      <c r="F344" s="5" t="s">
        <v>395</v>
      </c>
      <c r="G344" s="8">
        <v>42088</v>
      </c>
      <c r="H344" s="5">
        <v>3</v>
      </c>
      <c r="I344" s="5"/>
      <c r="J344" s="5" t="s">
        <v>17</v>
      </c>
    </row>
    <row r="345" spans="1:10" x14ac:dyDescent="0.25">
      <c r="A345" s="5"/>
      <c r="B345" s="5"/>
      <c r="C345" s="7"/>
      <c r="D345" s="5"/>
      <c r="E345" s="5"/>
      <c r="F345" s="5"/>
      <c r="G345" s="8"/>
      <c r="H345" s="5"/>
      <c r="I345" s="5"/>
      <c r="J345" s="5"/>
    </row>
    <row r="346" spans="1:10" ht="180" customHeight="1" x14ac:dyDescent="0.25">
      <c r="A346" s="5" t="s">
        <v>11</v>
      </c>
      <c r="B346" s="5" t="s">
        <v>12</v>
      </c>
      <c r="C346" s="7" t="s">
        <v>396</v>
      </c>
      <c r="D346" s="5" t="s">
        <v>14</v>
      </c>
      <c r="E346" s="5" t="s">
        <v>397</v>
      </c>
      <c r="F346" s="5" t="s">
        <v>398</v>
      </c>
      <c r="G346" s="5">
        <f>-1 / 25</f>
        <v>-0.04</v>
      </c>
      <c r="H346" s="5">
        <v>3</v>
      </c>
      <c r="I346" s="5"/>
      <c r="J346" s="5" t="s">
        <v>17</v>
      </c>
    </row>
    <row r="347" spans="1:10" x14ac:dyDescent="0.25">
      <c r="A347" s="5"/>
      <c r="B347" s="5"/>
      <c r="C347" s="7"/>
      <c r="D347" s="5"/>
      <c r="E347" s="5"/>
      <c r="F347" s="5"/>
      <c r="G347" s="5"/>
      <c r="H347" s="5"/>
      <c r="I347" s="5"/>
      <c r="J347" s="5"/>
    </row>
    <row r="348" spans="1:10" ht="180" customHeight="1" x14ac:dyDescent="0.25">
      <c r="A348" s="5" t="s">
        <v>11</v>
      </c>
      <c r="B348" s="5" t="s">
        <v>18</v>
      </c>
      <c r="C348" s="7" t="s">
        <v>399</v>
      </c>
      <c r="D348" s="5" t="s">
        <v>14</v>
      </c>
      <c r="E348" s="5" t="s">
        <v>400</v>
      </c>
      <c r="F348" s="5" t="s">
        <v>395</v>
      </c>
      <c r="G348" s="8">
        <v>42088</v>
      </c>
      <c r="H348" s="5">
        <v>3</v>
      </c>
      <c r="I348" s="5"/>
      <c r="J348" s="5" t="s">
        <v>17</v>
      </c>
    </row>
    <row r="349" spans="1:10" x14ac:dyDescent="0.25">
      <c r="A349" s="5"/>
      <c r="B349" s="5"/>
      <c r="C349" s="7"/>
      <c r="D349" s="5"/>
      <c r="E349" s="5"/>
      <c r="F349" s="5"/>
      <c r="G349" s="8"/>
      <c r="H349" s="5"/>
      <c r="I349" s="5"/>
      <c r="J349" s="5"/>
    </row>
    <row r="350" spans="1:10" ht="195" customHeight="1" x14ac:dyDescent="0.25">
      <c r="A350" s="5" t="s">
        <v>11</v>
      </c>
      <c r="B350" s="5" t="s">
        <v>18</v>
      </c>
      <c r="C350" s="7" t="s">
        <v>401</v>
      </c>
      <c r="D350" s="5" t="s">
        <v>14</v>
      </c>
      <c r="E350" s="5" t="s">
        <v>402</v>
      </c>
      <c r="F350" s="5" t="s">
        <v>403</v>
      </c>
      <c r="G350" s="8">
        <v>42180</v>
      </c>
      <c r="H350" s="5">
        <v>3</v>
      </c>
      <c r="I350" s="5"/>
      <c r="J350" s="5" t="s">
        <v>17</v>
      </c>
    </row>
    <row r="351" spans="1:10" x14ac:dyDescent="0.25">
      <c r="A351" s="5"/>
      <c r="B351" s="5"/>
      <c r="C351" s="7"/>
      <c r="D351" s="5"/>
      <c r="E351" s="5"/>
      <c r="F351" s="5"/>
      <c r="G351" s="8"/>
      <c r="H351" s="5"/>
      <c r="I351" s="5"/>
      <c r="J351" s="5"/>
    </row>
    <row r="352" spans="1:10" ht="195" customHeight="1" x14ac:dyDescent="0.25">
      <c r="A352" s="5" t="s">
        <v>11</v>
      </c>
      <c r="B352" s="5" t="s">
        <v>18</v>
      </c>
      <c r="C352" s="7" t="s">
        <v>404</v>
      </c>
      <c r="D352" s="5" t="s">
        <v>14</v>
      </c>
      <c r="E352" s="5" t="s">
        <v>405</v>
      </c>
      <c r="F352" s="5" t="s">
        <v>403</v>
      </c>
      <c r="G352" s="5" t="s">
        <v>406</v>
      </c>
      <c r="H352" s="5">
        <v>3</v>
      </c>
      <c r="I352" s="5"/>
      <c r="J352" s="5" t="s">
        <v>17</v>
      </c>
    </row>
    <row r="353" spans="1:10" x14ac:dyDescent="0.25">
      <c r="A353" s="5"/>
      <c r="B353" s="5"/>
      <c r="C353" s="7"/>
      <c r="D353" s="5"/>
      <c r="E353" s="5"/>
      <c r="F353" s="5"/>
      <c r="G353" s="5"/>
      <c r="H353" s="5"/>
      <c r="I353" s="5"/>
      <c r="J353" s="5"/>
    </row>
    <row r="354" spans="1:10" ht="195" customHeight="1" x14ac:dyDescent="0.25">
      <c r="A354" s="5" t="s">
        <v>11</v>
      </c>
      <c r="B354" s="5" t="s">
        <v>18</v>
      </c>
      <c r="C354" s="7" t="s">
        <v>407</v>
      </c>
      <c r="D354" s="5" t="s">
        <v>14</v>
      </c>
      <c r="E354" s="5" t="s">
        <v>408</v>
      </c>
      <c r="F354" s="5" t="s">
        <v>409</v>
      </c>
      <c r="G354" s="6">
        <v>14611</v>
      </c>
      <c r="H354" s="5">
        <v>3</v>
      </c>
      <c r="I354" s="5"/>
      <c r="J354" s="5" t="s">
        <v>17</v>
      </c>
    </row>
    <row r="355" spans="1:10" x14ac:dyDescent="0.25">
      <c r="A355" s="5"/>
      <c r="B355" s="5"/>
      <c r="C355" s="7"/>
      <c r="D355" s="5"/>
      <c r="E355" s="5"/>
      <c r="F355" s="5"/>
      <c r="G355" s="6"/>
      <c r="H355" s="5"/>
      <c r="I355" s="5"/>
      <c r="J355" s="5"/>
    </row>
    <row r="356" spans="1:10" ht="195" customHeight="1" x14ac:dyDescent="0.25">
      <c r="A356" s="5" t="s">
        <v>11</v>
      </c>
      <c r="B356" s="5" t="s">
        <v>18</v>
      </c>
      <c r="C356" s="7" t="s">
        <v>410</v>
      </c>
      <c r="D356" s="5" t="s">
        <v>14</v>
      </c>
      <c r="E356" s="5" t="s">
        <v>411</v>
      </c>
      <c r="F356" s="5" t="s">
        <v>395</v>
      </c>
      <c r="G356" s="6">
        <v>14732</v>
      </c>
      <c r="H356" s="5">
        <v>3</v>
      </c>
      <c r="I356" s="5"/>
      <c r="J356" s="5" t="s">
        <v>17</v>
      </c>
    </row>
    <row r="357" spans="1:10" x14ac:dyDescent="0.25">
      <c r="A357" s="5"/>
      <c r="B357" s="5"/>
      <c r="C357" s="7"/>
      <c r="D357" s="5"/>
      <c r="E357" s="5"/>
      <c r="F357" s="5"/>
      <c r="G357" s="6"/>
      <c r="H357" s="5"/>
      <c r="I357" s="5"/>
      <c r="J357" s="5"/>
    </row>
    <row r="358" spans="1:10" ht="195" customHeight="1" x14ac:dyDescent="0.25">
      <c r="A358" s="5" t="s">
        <v>11</v>
      </c>
      <c r="B358" s="5" t="s">
        <v>18</v>
      </c>
      <c r="C358" s="7" t="s">
        <v>412</v>
      </c>
      <c r="D358" s="5" t="s">
        <v>14</v>
      </c>
      <c r="E358" s="5" t="s">
        <v>413</v>
      </c>
      <c r="F358" s="5" t="s">
        <v>414</v>
      </c>
      <c r="G358" s="5" t="s">
        <v>415</v>
      </c>
      <c r="H358" s="5">
        <v>3</v>
      </c>
      <c r="I358" s="5"/>
      <c r="J358" s="5" t="s">
        <v>17</v>
      </c>
    </row>
    <row r="359" spans="1:10" x14ac:dyDescent="0.25">
      <c r="A359" s="5"/>
      <c r="B359" s="5"/>
      <c r="C359" s="7"/>
      <c r="D359" s="5"/>
      <c r="E359" s="5"/>
      <c r="F359" s="5"/>
      <c r="G359" s="5"/>
      <c r="H359" s="5"/>
      <c r="I359" s="5"/>
      <c r="J359" s="5"/>
    </row>
    <row r="360" spans="1:10" ht="180" customHeight="1" x14ac:dyDescent="0.25">
      <c r="A360" s="5" t="s">
        <v>11</v>
      </c>
      <c r="B360" s="5" t="s">
        <v>18</v>
      </c>
      <c r="C360" s="7" t="s">
        <v>416</v>
      </c>
      <c r="D360" s="5" t="s">
        <v>14</v>
      </c>
      <c r="E360" s="5" t="s">
        <v>417</v>
      </c>
      <c r="F360" s="5" t="s">
        <v>418</v>
      </c>
      <c r="G360" s="8">
        <v>42302</v>
      </c>
      <c r="H360" s="5">
        <v>3</v>
      </c>
      <c r="I360" s="5"/>
      <c r="J360" s="5" t="s">
        <v>17</v>
      </c>
    </row>
    <row r="361" spans="1:10" x14ac:dyDescent="0.25">
      <c r="A361" s="5"/>
      <c r="B361" s="5"/>
      <c r="C361" s="7"/>
      <c r="D361" s="5"/>
      <c r="E361" s="5"/>
      <c r="F361" s="5"/>
      <c r="G361" s="8"/>
      <c r="H361" s="5"/>
      <c r="I361" s="5"/>
      <c r="J361" s="5"/>
    </row>
    <row r="362" spans="1:10" ht="180" customHeight="1" x14ac:dyDescent="0.25">
      <c r="A362" s="5" t="s">
        <v>11</v>
      </c>
      <c r="B362" s="5" t="s">
        <v>18</v>
      </c>
      <c r="C362" s="7" t="s">
        <v>419</v>
      </c>
      <c r="D362" s="5" t="s">
        <v>14</v>
      </c>
      <c r="E362" s="5" t="s">
        <v>420</v>
      </c>
      <c r="F362" s="5" t="s">
        <v>421</v>
      </c>
      <c r="G362" s="8">
        <v>42180</v>
      </c>
      <c r="H362" s="5">
        <v>3</v>
      </c>
      <c r="I362" s="5"/>
      <c r="J362" s="5" t="s">
        <v>17</v>
      </c>
    </row>
    <row r="363" spans="1:10" x14ac:dyDescent="0.25">
      <c r="A363" s="5"/>
      <c r="B363" s="5"/>
      <c r="C363" s="7"/>
      <c r="D363" s="5"/>
      <c r="E363" s="5"/>
      <c r="F363" s="5"/>
      <c r="G363" s="8"/>
      <c r="H363" s="5"/>
      <c r="I363" s="5"/>
      <c r="J363" s="5"/>
    </row>
    <row r="364" spans="1:10" ht="180" customHeight="1" x14ac:dyDescent="0.25">
      <c r="A364" s="5" t="s">
        <v>11</v>
      </c>
      <c r="B364" s="5" t="s">
        <v>18</v>
      </c>
      <c r="C364" s="7" t="s">
        <v>422</v>
      </c>
      <c r="D364" s="5" t="s">
        <v>14</v>
      </c>
      <c r="E364" s="5" t="s">
        <v>423</v>
      </c>
      <c r="F364" s="5" t="s">
        <v>395</v>
      </c>
      <c r="G364" s="5" t="s">
        <v>424</v>
      </c>
      <c r="H364" s="5">
        <v>3</v>
      </c>
      <c r="I364" s="5"/>
      <c r="J364" s="5" t="s">
        <v>17</v>
      </c>
    </row>
    <row r="365" spans="1:10" x14ac:dyDescent="0.25">
      <c r="A365" s="5"/>
      <c r="B365" s="5"/>
      <c r="C365" s="7"/>
      <c r="D365" s="5"/>
      <c r="E365" s="5"/>
      <c r="F365" s="5"/>
      <c r="G365" s="5"/>
      <c r="H365" s="5"/>
      <c r="I365" s="5"/>
      <c r="J365" s="5"/>
    </row>
    <row r="366" spans="1:10" ht="195" customHeight="1" x14ac:dyDescent="0.25">
      <c r="A366" s="5" t="s">
        <v>11</v>
      </c>
      <c r="B366" s="5" t="s">
        <v>12</v>
      </c>
      <c r="C366" s="7" t="s">
        <v>425</v>
      </c>
      <c r="D366" s="5" t="s">
        <v>14</v>
      </c>
      <c r="E366" s="5" t="s">
        <v>426</v>
      </c>
      <c r="F366" s="5" t="s">
        <v>409</v>
      </c>
      <c r="G366" s="5">
        <f>-5 / 25</f>
        <v>-0.2</v>
      </c>
      <c r="H366" s="5">
        <v>3</v>
      </c>
      <c r="I366" s="5"/>
      <c r="J366" s="5" t="s">
        <v>17</v>
      </c>
    </row>
    <row r="367" spans="1:10" x14ac:dyDescent="0.25">
      <c r="A367" s="5"/>
      <c r="B367" s="5"/>
      <c r="C367" s="7"/>
      <c r="D367" s="5"/>
      <c r="E367" s="5"/>
      <c r="F367" s="5"/>
      <c r="G367" s="5"/>
      <c r="H367" s="5"/>
      <c r="I367" s="5"/>
      <c r="J367" s="5"/>
    </row>
    <row r="368" spans="1:10" ht="195" customHeight="1" x14ac:dyDescent="0.25">
      <c r="A368" s="5" t="s">
        <v>11</v>
      </c>
      <c r="B368" s="5" t="s">
        <v>12</v>
      </c>
      <c r="C368" s="7" t="s">
        <v>427</v>
      </c>
      <c r="D368" s="5" t="s">
        <v>14</v>
      </c>
      <c r="E368" s="5" t="s">
        <v>428</v>
      </c>
      <c r="F368" s="5" t="s">
        <v>409</v>
      </c>
      <c r="G368" s="5">
        <f>-4 / 25</f>
        <v>-0.16</v>
      </c>
      <c r="H368" s="5">
        <v>3</v>
      </c>
      <c r="I368" s="5"/>
      <c r="J368" s="5" t="s">
        <v>17</v>
      </c>
    </row>
    <row r="369" spans="1:10" x14ac:dyDescent="0.25">
      <c r="A369" s="5"/>
      <c r="B369" s="5"/>
      <c r="C369" s="7"/>
      <c r="D369" s="5"/>
      <c r="E369" s="5"/>
      <c r="F369" s="5"/>
      <c r="G369" s="5"/>
      <c r="H369" s="5"/>
      <c r="I369" s="5"/>
      <c r="J369" s="5"/>
    </row>
    <row r="370" spans="1:10" ht="195" customHeight="1" x14ac:dyDescent="0.25">
      <c r="A370" s="5" t="s">
        <v>11</v>
      </c>
      <c r="B370" s="5" t="s">
        <v>12</v>
      </c>
      <c r="C370" s="7" t="s">
        <v>429</v>
      </c>
      <c r="D370" s="5" t="s">
        <v>14</v>
      </c>
      <c r="E370" s="5" t="s">
        <v>430</v>
      </c>
      <c r="F370" s="5" t="s">
        <v>414</v>
      </c>
      <c r="G370" s="5" t="s">
        <v>387</v>
      </c>
      <c r="H370" s="5">
        <v>3</v>
      </c>
      <c r="I370" s="5"/>
      <c r="J370" s="5" t="s">
        <v>17</v>
      </c>
    </row>
    <row r="371" spans="1:10" x14ac:dyDescent="0.25">
      <c r="A371" s="5"/>
      <c r="B371" s="5"/>
      <c r="C371" s="7"/>
      <c r="D371" s="5"/>
      <c r="E371" s="5"/>
      <c r="F371" s="5"/>
      <c r="G371" s="5"/>
      <c r="H371" s="5"/>
      <c r="I371" s="5"/>
      <c r="J371" s="5"/>
    </row>
    <row r="372" spans="1:10" ht="195" customHeight="1" x14ac:dyDescent="0.25">
      <c r="A372" s="5" t="s">
        <v>11</v>
      </c>
      <c r="B372" s="5" t="s">
        <v>12</v>
      </c>
      <c r="C372" s="7" t="s">
        <v>431</v>
      </c>
      <c r="D372" s="5" t="s">
        <v>14</v>
      </c>
      <c r="E372" s="5" t="s">
        <v>432</v>
      </c>
      <c r="F372" s="5" t="s">
        <v>414</v>
      </c>
      <c r="G372" s="5" t="s">
        <v>387</v>
      </c>
      <c r="H372" s="5">
        <v>3</v>
      </c>
      <c r="I372" s="5"/>
      <c r="J372" s="5" t="s">
        <v>433</v>
      </c>
    </row>
    <row r="373" spans="1:10" x14ac:dyDescent="0.25">
      <c r="A373" s="5"/>
      <c r="B373" s="5"/>
      <c r="C373" s="7"/>
      <c r="D373" s="5"/>
      <c r="E373" s="5"/>
      <c r="F373" s="5"/>
      <c r="G373" s="5"/>
      <c r="H373" s="5"/>
      <c r="I373" s="5"/>
      <c r="J373" s="5"/>
    </row>
    <row r="376" spans="1:10" ht="195" customHeight="1" x14ac:dyDescent="0.25">
      <c r="A376" s="5" t="s">
        <v>11</v>
      </c>
      <c r="B376" s="5" t="s">
        <v>12</v>
      </c>
      <c r="C376" s="7" t="s">
        <v>434</v>
      </c>
      <c r="D376" s="5" t="s">
        <v>14</v>
      </c>
      <c r="E376" s="5" t="s">
        <v>435</v>
      </c>
      <c r="F376" s="5" t="s">
        <v>409</v>
      </c>
      <c r="G376" s="5">
        <f>-5 / 25</f>
        <v>-0.2</v>
      </c>
      <c r="H376" s="5">
        <v>3</v>
      </c>
      <c r="I376" s="5"/>
      <c r="J376" s="5" t="s">
        <v>17</v>
      </c>
    </row>
    <row r="377" spans="1:10" x14ac:dyDescent="0.25">
      <c r="A377" s="5"/>
      <c r="B377" s="5"/>
      <c r="C377" s="7"/>
      <c r="D377" s="5"/>
      <c r="E377" s="5"/>
      <c r="F377" s="5"/>
      <c r="G377" s="5"/>
      <c r="H377" s="5"/>
      <c r="I377" s="5"/>
      <c r="J377" s="5"/>
    </row>
    <row r="378" spans="1:10" ht="180" customHeight="1" x14ac:dyDescent="0.25">
      <c r="A378" s="5" t="s">
        <v>11</v>
      </c>
      <c r="B378" s="5" t="s">
        <v>18</v>
      </c>
      <c r="C378" s="7" t="s">
        <v>436</v>
      </c>
      <c r="D378" s="5" t="s">
        <v>14</v>
      </c>
      <c r="E378" s="5" t="s">
        <v>437</v>
      </c>
      <c r="F378" s="5" t="s">
        <v>377</v>
      </c>
      <c r="G378" s="8">
        <v>42029</v>
      </c>
      <c r="H378" s="5">
        <v>3</v>
      </c>
      <c r="I378" s="5"/>
      <c r="J378" s="5" t="s">
        <v>17</v>
      </c>
    </row>
    <row r="379" spans="1:10" x14ac:dyDescent="0.25">
      <c r="A379" s="5"/>
      <c r="B379" s="5"/>
      <c r="C379" s="7"/>
      <c r="D379" s="5"/>
      <c r="E379" s="5"/>
      <c r="F379" s="5"/>
      <c r="G379" s="8"/>
      <c r="H379" s="5"/>
      <c r="I379" s="5"/>
      <c r="J379" s="5"/>
    </row>
    <row r="380" spans="1:10" ht="195" customHeight="1" x14ac:dyDescent="0.25">
      <c r="A380" s="5" t="s">
        <v>11</v>
      </c>
      <c r="B380" s="5" t="s">
        <v>18</v>
      </c>
      <c r="C380" s="7" t="s">
        <v>438</v>
      </c>
      <c r="D380" s="5" t="s">
        <v>14</v>
      </c>
      <c r="E380" s="5" t="s">
        <v>439</v>
      </c>
      <c r="F380" s="5" t="s">
        <v>418</v>
      </c>
      <c r="G380" s="8">
        <v>42029</v>
      </c>
      <c r="H380" s="5">
        <v>3</v>
      </c>
      <c r="I380" s="5"/>
      <c r="J380" s="5" t="s">
        <v>17</v>
      </c>
    </row>
    <row r="381" spans="1:10" x14ac:dyDescent="0.25">
      <c r="A381" s="5"/>
      <c r="B381" s="5"/>
      <c r="C381" s="7"/>
      <c r="D381" s="5"/>
      <c r="E381" s="5"/>
      <c r="F381" s="5"/>
      <c r="G381" s="8"/>
      <c r="H381" s="5"/>
      <c r="I381" s="5"/>
      <c r="J381" s="5"/>
    </row>
    <row r="382" spans="1:10" ht="255" customHeight="1" x14ac:dyDescent="0.25">
      <c r="A382" s="5" t="s">
        <v>11</v>
      </c>
      <c r="B382" s="5" t="s">
        <v>12</v>
      </c>
      <c r="C382" s="7" t="s">
        <v>440</v>
      </c>
      <c r="D382" s="5" t="s">
        <v>14</v>
      </c>
      <c r="E382" s="5" t="s">
        <v>25</v>
      </c>
      <c r="F382" s="5" t="s">
        <v>341</v>
      </c>
      <c r="G382" s="5" t="s">
        <v>40</v>
      </c>
      <c r="H382" s="5">
        <v>3</v>
      </c>
      <c r="I382" s="5"/>
      <c r="J382" s="5" t="s">
        <v>17</v>
      </c>
    </row>
    <row r="383" spans="1:10" x14ac:dyDescent="0.25">
      <c r="A383" s="5"/>
      <c r="B383" s="5"/>
      <c r="C383" s="7"/>
      <c r="D383" s="5"/>
      <c r="E383" s="5"/>
      <c r="F383" s="5"/>
      <c r="G383" s="5"/>
      <c r="H383" s="5"/>
      <c r="I383" s="5"/>
      <c r="J383" s="5"/>
    </row>
    <row r="384" spans="1:10" ht="195" customHeight="1" x14ac:dyDescent="0.25">
      <c r="A384" s="5" t="s">
        <v>11</v>
      </c>
      <c r="B384" s="5" t="s">
        <v>18</v>
      </c>
      <c r="C384" s="7" t="s">
        <v>441</v>
      </c>
      <c r="D384" s="5" t="s">
        <v>14</v>
      </c>
      <c r="E384" s="5" t="s">
        <v>442</v>
      </c>
      <c r="F384" s="5" t="s">
        <v>381</v>
      </c>
      <c r="G384" s="6">
        <v>14611</v>
      </c>
      <c r="H384" s="5">
        <v>3</v>
      </c>
      <c r="I384" s="5"/>
      <c r="J384" s="5" t="s">
        <v>17</v>
      </c>
    </row>
    <row r="385" spans="1:10" x14ac:dyDescent="0.25">
      <c r="A385" s="5"/>
      <c r="B385" s="5"/>
      <c r="C385" s="7"/>
      <c r="D385" s="5"/>
      <c r="E385" s="5"/>
      <c r="F385" s="5"/>
      <c r="G385" s="6"/>
      <c r="H385" s="5"/>
      <c r="I385" s="5"/>
      <c r="J385" s="5"/>
    </row>
    <row r="386" spans="1:10" ht="195" customHeight="1" x14ac:dyDescent="0.25">
      <c r="A386" s="5" t="s">
        <v>11</v>
      </c>
      <c r="B386" s="5" t="s">
        <v>18</v>
      </c>
      <c r="C386" s="7" t="s">
        <v>443</v>
      </c>
      <c r="D386" s="5" t="s">
        <v>14</v>
      </c>
      <c r="E386" s="5" t="s">
        <v>444</v>
      </c>
      <c r="F386" s="5" t="s">
        <v>381</v>
      </c>
      <c r="G386" s="6">
        <v>12754</v>
      </c>
      <c r="H386" s="5">
        <v>3</v>
      </c>
      <c r="I386" s="5"/>
      <c r="J386" s="5" t="s">
        <v>17</v>
      </c>
    </row>
    <row r="387" spans="1:10" x14ac:dyDescent="0.25">
      <c r="A387" s="5"/>
      <c r="B387" s="5"/>
      <c r="C387" s="7"/>
      <c r="D387" s="5"/>
      <c r="E387" s="5"/>
      <c r="F387" s="5"/>
      <c r="G387" s="6"/>
      <c r="H387" s="5"/>
      <c r="I387" s="5"/>
      <c r="J387" s="5"/>
    </row>
    <row r="388" spans="1:10" ht="195" customHeight="1" x14ac:dyDescent="0.25">
      <c r="A388" s="5" t="s">
        <v>11</v>
      </c>
      <c r="B388" s="5" t="s">
        <v>18</v>
      </c>
      <c r="C388" s="7" t="s">
        <v>445</v>
      </c>
      <c r="D388" s="5" t="s">
        <v>14</v>
      </c>
      <c r="E388" s="5" t="s">
        <v>446</v>
      </c>
      <c r="F388" s="5" t="s">
        <v>386</v>
      </c>
      <c r="G388" s="8">
        <v>42277</v>
      </c>
      <c r="H388" s="5">
        <v>3</v>
      </c>
      <c r="I388" s="5"/>
      <c r="J388" s="5" t="s">
        <v>17</v>
      </c>
    </row>
    <row r="389" spans="1:10" x14ac:dyDescent="0.25">
      <c r="A389" s="5"/>
      <c r="B389" s="5"/>
      <c r="C389" s="7"/>
      <c r="D389" s="5"/>
      <c r="E389" s="5"/>
      <c r="F389" s="5"/>
      <c r="G389" s="8"/>
      <c r="H389" s="5"/>
      <c r="I389" s="5"/>
      <c r="J389" s="5"/>
    </row>
    <row r="390" spans="1:10" ht="180" customHeight="1" x14ac:dyDescent="0.25">
      <c r="A390" s="5" t="s">
        <v>11</v>
      </c>
      <c r="B390" s="5" t="s">
        <v>18</v>
      </c>
      <c r="C390" s="7" t="s">
        <v>447</v>
      </c>
      <c r="D390" s="5" t="s">
        <v>14</v>
      </c>
      <c r="E390" s="5" t="s">
        <v>448</v>
      </c>
      <c r="F390" s="5" t="s">
        <v>421</v>
      </c>
      <c r="G390" s="5" t="s">
        <v>226</v>
      </c>
      <c r="H390" s="5">
        <v>3</v>
      </c>
      <c r="I390" s="5"/>
      <c r="J390" s="5" t="s">
        <v>17</v>
      </c>
    </row>
    <row r="391" spans="1:10" x14ac:dyDescent="0.25">
      <c r="A391" s="5"/>
      <c r="B391" s="5"/>
      <c r="C391" s="7"/>
      <c r="D391" s="5"/>
      <c r="E391" s="5"/>
      <c r="F391" s="5"/>
      <c r="G391" s="5"/>
      <c r="H391" s="5"/>
      <c r="I391" s="5"/>
      <c r="J391" s="5"/>
    </row>
    <row r="392" spans="1:10" ht="255" customHeight="1" x14ac:dyDescent="0.25">
      <c r="A392" s="5" t="s">
        <v>11</v>
      </c>
      <c r="B392" s="5" t="s">
        <v>12</v>
      </c>
      <c r="C392" s="7" t="s">
        <v>449</v>
      </c>
      <c r="D392" s="5" t="s">
        <v>14</v>
      </c>
      <c r="E392" s="5" t="s">
        <v>78</v>
      </c>
      <c r="F392" s="5" t="s">
        <v>369</v>
      </c>
      <c r="G392" s="5" t="s">
        <v>40</v>
      </c>
      <c r="H392" s="5">
        <v>3</v>
      </c>
      <c r="I392" s="5"/>
      <c r="J392" s="5" t="s">
        <v>17</v>
      </c>
    </row>
    <row r="393" spans="1:10" x14ac:dyDescent="0.25">
      <c r="A393" s="5"/>
      <c r="B393" s="5"/>
      <c r="C393" s="7"/>
      <c r="D393" s="5"/>
      <c r="E393" s="5"/>
      <c r="F393" s="5"/>
      <c r="G393" s="5"/>
      <c r="H393" s="5"/>
      <c r="I393" s="5"/>
      <c r="J393" s="5"/>
    </row>
    <row r="394" spans="1:10" ht="255" customHeight="1" x14ac:dyDescent="0.25">
      <c r="A394" s="5" t="s">
        <v>11</v>
      </c>
      <c r="B394" s="5" t="s">
        <v>12</v>
      </c>
      <c r="C394" s="7" t="s">
        <v>450</v>
      </c>
      <c r="D394" s="5" t="s">
        <v>14</v>
      </c>
      <c r="E394" s="5" t="s">
        <v>78</v>
      </c>
      <c r="F394" s="5" t="s">
        <v>386</v>
      </c>
      <c r="G394" s="5" t="s">
        <v>40</v>
      </c>
      <c r="H394" s="5">
        <v>3</v>
      </c>
      <c r="I394" s="5"/>
      <c r="J394" s="5" t="s">
        <v>148</v>
      </c>
    </row>
    <row r="395" spans="1:10" x14ac:dyDescent="0.25">
      <c r="A395" s="5"/>
      <c r="B395" s="5"/>
      <c r="C395" s="7"/>
      <c r="D395" s="5"/>
      <c r="E395" s="5"/>
      <c r="F395" s="5"/>
      <c r="G395" s="5"/>
      <c r="H395" s="5"/>
      <c r="I395" s="5"/>
      <c r="J395" s="5"/>
    </row>
    <row r="399" spans="1:10" ht="45" x14ac:dyDescent="0.25">
      <c r="A399" s="1" t="s">
        <v>1</v>
      </c>
      <c r="B399" s="1" t="s">
        <v>2</v>
      </c>
      <c r="C399" s="1" t="s">
        <v>3</v>
      </c>
      <c r="D399" s="1" t="s">
        <v>4</v>
      </c>
      <c r="E399" s="1" t="s">
        <v>5</v>
      </c>
      <c r="F399" s="1" t="s">
        <v>6</v>
      </c>
      <c r="G399" s="1" t="s">
        <v>7</v>
      </c>
      <c r="H399" s="1" t="s">
        <v>8</v>
      </c>
      <c r="I399" s="1" t="s">
        <v>9</v>
      </c>
      <c r="J399" s="1" t="s">
        <v>10</v>
      </c>
    </row>
    <row r="400" spans="1:10" ht="180" customHeight="1" x14ac:dyDescent="0.25">
      <c r="A400" s="5" t="s">
        <v>11</v>
      </c>
      <c r="B400" s="5" t="s">
        <v>12</v>
      </c>
      <c r="C400" s="7" t="s">
        <v>451</v>
      </c>
      <c r="D400" s="5" t="s">
        <v>14</v>
      </c>
      <c r="E400" s="5" t="s">
        <v>452</v>
      </c>
      <c r="F400" s="5" t="s">
        <v>85</v>
      </c>
      <c r="G400" s="5" t="s">
        <v>35</v>
      </c>
      <c r="H400" s="5">
        <v>3</v>
      </c>
      <c r="I400" s="5"/>
      <c r="J400" s="5" t="s">
        <v>17</v>
      </c>
    </row>
    <row r="401" spans="1:10" x14ac:dyDescent="0.25">
      <c r="A401" s="5"/>
      <c r="B401" s="5"/>
      <c r="C401" s="7"/>
      <c r="D401" s="5"/>
      <c r="E401" s="5"/>
      <c r="F401" s="5"/>
      <c r="G401" s="5"/>
      <c r="H401" s="5"/>
      <c r="I401" s="5"/>
      <c r="J401" s="5"/>
    </row>
    <row r="402" spans="1:10" ht="195" customHeight="1" x14ac:dyDescent="0.25">
      <c r="A402" s="5" t="s">
        <v>11</v>
      </c>
      <c r="B402" s="5" t="s">
        <v>18</v>
      </c>
      <c r="C402" s="7" t="s">
        <v>453</v>
      </c>
      <c r="D402" s="5" t="s">
        <v>14</v>
      </c>
      <c r="E402" s="5" t="s">
        <v>454</v>
      </c>
      <c r="F402" s="5" t="s">
        <v>455</v>
      </c>
      <c r="G402" s="5" t="s">
        <v>456</v>
      </c>
      <c r="H402" s="5">
        <v>3</v>
      </c>
      <c r="I402" s="5"/>
      <c r="J402" s="5" t="s">
        <v>17</v>
      </c>
    </row>
    <row r="403" spans="1:10" x14ac:dyDescent="0.25">
      <c r="A403" s="5"/>
      <c r="B403" s="5"/>
      <c r="C403" s="7"/>
      <c r="D403" s="5"/>
      <c r="E403" s="5"/>
      <c r="F403" s="5"/>
      <c r="G403" s="5"/>
      <c r="H403" s="5"/>
      <c r="I403" s="5"/>
      <c r="J403" s="5"/>
    </row>
    <row r="404" spans="1:10" ht="180" customHeight="1" x14ac:dyDescent="0.25">
      <c r="A404" s="5" t="s">
        <v>11</v>
      </c>
      <c r="B404" s="5" t="s">
        <v>18</v>
      </c>
      <c r="C404" s="7" t="s">
        <v>457</v>
      </c>
      <c r="D404" s="5" t="s">
        <v>14</v>
      </c>
      <c r="E404" s="5" t="s">
        <v>458</v>
      </c>
      <c r="F404" s="5" t="s">
        <v>120</v>
      </c>
      <c r="G404" s="8">
        <v>42029</v>
      </c>
      <c r="H404" s="5">
        <v>3</v>
      </c>
      <c r="I404" s="5"/>
      <c r="J404" s="5" t="s">
        <v>17</v>
      </c>
    </row>
    <row r="405" spans="1:10" x14ac:dyDescent="0.25">
      <c r="A405" s="5"/>
      <c r="B405" s="5"/>
      <c r="C405" s="7"/>
      <c r="D405" s="5"/>
      <c r="E405" s="5"/>
      <c r="F405" s="5"/>
      <c r="G405" s="8"/>
      <c r="H405" s="5"/>
      <c r="I405" s="5"/>
      <c r="J405" s="5"/>
    </row>
    <row r="406" spans="1:10" ht="195" customHeight="1" x14ac:dyDescent="0.25">
      <c r="A406" s="5" t="s">
        <v>11</v>
      </c>
      <c r="B406" s="5" t="s">
        <v>18</v>
      </c>
      <c r="C406" s="7" t="s">
        <v>459</v>
      </c>
      <c r="D406" s="5" t="s">
        <v>14</v>
      </c>
      <c r="E406" s="5" t="s">
        <v>460</v>
      </c>
      <c r="F406" s="5" t="s">
        <v>326</v>
      </c>
      <c r="G406" s="8">
        <v>42029</v>
      </c>
      <c r="H406" s="5">
        <v>3</v>
      </c>
      <c r="I406" s="5"/>
      <c r="J406" s="5" t="s">
        <v>17</v>
      </c>
    </row>
    <row r="407" spans="1:10" x14ac:dyDescent="0.25">
      <c r="A407" s="5"/>
      <c r="B407" s="5"/>
      <c r="C407" s="7"/>
      <c r="D407" s="5"/>
      <c r="E407" s="5"/>
      <c r="F407" s="5"/>
      <c r="G407" s="8"/>
      <c r="H407" s="5"/>
      <c r="I407" s="5"/>
      <c r="J407" s="5"/>
    </row>
    <row r="408" spans="1:10" ht="195" customHeight="1" x14ac:dyDescent="0.25">
      <c r="A408" s="5" t="s">
        <v>11</v>
      </c>
      <c r="B408" s="5" t="s">
        <v>12</v>
      </c>
      <c r="C408" s="7" t="s">
        <v>461</v>
      </c>
      <c r="D408" s="5" t="s">
        <v>14</v>
      </c>
      <c r="E408" s="5" t="s">
        <v>462</v>
      </c>
      <c r="F408" s="5" t="s">
        <v>463</v>
      </c>
      <c r="G408" s="5">
        <f>-1 / 25</f>
        <v>-0.04</v>
      </c>
      <c r="H408" s="5">
        <v>3</v>
      </c>
      <c r="I408" s="5"/>
      <c r="J408" s="5" t="s">
        <v>17</v>
      </c>
    </row>
    <row r="409" spans="1:10" x14ac:dyDescent="0.25">
      <c r="A409" s="5"/>
      <c r="B409" s="5"/>
      <c r="C409" s="7"/>
      <c r="D409" s="5"/>
      <c r="E409" s="5"/>
      <c r="F409" s="5"/>
      <c r="G409" s="5"/>
      <c r="H409" s="5"/>
      <c r="I409" s="5"/>
      <c r="J409" s="5"/>
    </row>
    <row r="410" spans="1:10" ht="195" customHeight="1" x14ac:dyDescent="0.25">
      <c r="A410" s="5" t="s">
        <v>11</v>
      </c>
      <c r="B410" s="5" t="s">
        <v>18</v>
      </c>
      <c r="C410" s="7" t="s">
        <v>464</v>
      </c>
      <c r="D410" s="5" t="s">
        <v>14</v>
      </c>
      <c r="E410" s="5" t="s">
        <v>465</v>
      </c>
      <c r="F410" s="5" t="s">
        <v>466</v>
      </c>
      <c r="G410" s="8">
        <v>42060</v>
      </c>
      <c r="H410" s="5">
        <v>3</v>
      </c>
      <c r="I410" s="5"/>
      <c r="J410" s="5" t="s">
        <v>17</v>
      </c>
    </row>
    <row r="411" spans="1:10" x14ac:dyDescent="0.25">
      <c r="A411" s="5"/>
      <c r="B411" s="5"/>
      <c r="C411" s="7"/>
      <c r="D411" s="5"/>
      <c r="E411" s="5"/>
      <c r="F411" s="5"/>
      <c r="G411" s="8"/>
      <c r="H411" s="5"/>
      <c r="I411" s="5"/>
      <c r="J411" s="5"/>
    </row>
    <row r="412" spans="1:10" ht="180" customHeight="1" x14ac:dyDescent="0.25">
      <c r="A412" s="5" t="s">
        <v>11</v>
      </c>
      <c r="B412" s="5" t="s">
        <v>18</v>
      </c>
      <c r="C412" s="7" t="s">
        <v>467</v>
      </c>
      <c r="D412" s="5" t="s">
        <v>14</v>
      </c>
      <c r="E412" s="5" t="s">
        <v>468</v>
      </c>
      <c r="F412" s="5" t="s">
        <v>469</v>
      </c>
      <c r="G412" s="8">
        <v>42060</v>
      </c>
      <c r="H412" s="5">
        <v>3</v>
      </c>
      <c r="I412" s="5"/>
      <c r="J412" s="5" t="s">
        <v>17</v>
      </c>
    </row>
    <row r="413" spans="1:10" x14ac:dyDescent="0.25">
      <c r="A413" s="5"/>
      <c r="B413" s="5"/>
      <c r="C413" s="7"/>
      <c r="D413" s="5"/>
      <c r="E413" s="5"/>
      <c r="F413" s="5"/>
      <c r="G413" s="8"/>
      <c r="H413" s="5"/>
      <c r="I413" s="5"/>
      <c r="J413" s="5"/>
    </row>
    <row r="414" spans="1:10" ht="195" customHeight="1" x14ac:dyDescent="0.25">
      <c r="A414" s="5" t="s">
        <v>11</v>
      </c>
      <c r="B414" s="5" t="s">
        <v>12</v>
      </c>
      <c r="C414" s="7" t="s">
        <v>470</v>
      </c>
      <c r="D414" s="5" t="s">
        <v>14</v>
      </c>
      <c r="E414" s="5" t="s">
        <v>471</v>
      </c>
      <c r="F414" s="5" t="s">
        <v>472</v>
      </c>
      <c r="G414" s="5">
        <f>-1 / 25</f>
        <v>-0.04</v>
      </c>
      <c r="H414" s="5">
        <v>3</v>
      </c>
      <c r="I414" s="5"/>
      <c r="J414" s="5" t="s">
        <v>17</v>
      </c>
    </row>
    <row r="415" spans="1:10" x14ac:dyDescent="0.25">
      <c r="A415" s="5"/>
      <c r="B415" s="5"/>
      <c r="C415" s="7"/>
      <c r="D415" s="5"/>
      <c r="E415" s="5"/>
      <c r="F415" s="5"/>
      <c r="G415" s="5"/>
      <c r="H415" s="5"/>
      <c r="I415" s="5"/>
      <c r="J415" s="5"/>
    </row>
    <row r="416" spans="1:10" ht="180" customHeight="1" x14ac:dyDescent="0.25">
      <c r="A416" s="5" t="s">
        <v>11</v>
      </c>
      <c r="B416" s="5" t="s">
        <v>18</v>
      </c>
      <c r="C416" s="7" t="s">
        <v>473</v>
      </c>
      <c r="D416" s="5" t="s">
        <v>14</v>
      </c>
      <c r="E416" s="5" t="s">
        <v>474</v>
      </c>
      <c r="F416" s="5" t="s">
        <v>43</v>
      </c>
      <c r="G416" s="8">
        <v>42060</v>
      </c>
      <c r="H416" s="5">
        <v>3</v>
      </c>
      <c r="I416" s="5"/>
      <c r="J416" s="5" t="s">
        <v>17</v>
      </c>
    </row>
    <row r="417" spans="1:10" x14ac:dyDescent="0.25">
      <c r="A417" s="5"/>
      <c r="B417" s="5"/>
      <c r="C417" s="7"/>
      <c r="D417" s="5"/>
      <c r="E417" s="5"/>
      <c r="F417" s="5"/>
      <c r="G417" s="8"/>
      <c r="H417" s="5"/>
      <c r="I417" s="5"/>
      <c r="J417" s="5"/>
    </row>
    <row r="418" spans="1:10" ht="195" customHeight="1" x14ac:dyDescent="0.25">
      <c r="A418" s="5" t="s">
        <v>11</v>
      </c>
      <c r="B418" s="5" t="s">
        <v>18</v>
      </c>
      <c r="C418" s="7" t="s">
        <v>475</v>
      </c>
      <c r="D418" s="5" t="s">
        <v>14</v>
      </c>
      <c r="E418" s="5" t="s">
        <v>476</v>
      </c>
      <c r="F418" s="5" t="s">
        <v>39</v>
      </c>
      <c r="G418" s="5" t="s">
        <v>226</v>
      </c>
      <c r="H418" s="5">
        <v>3</v>
      </c>
      <c r="I418" s="5"/>
      <c r="J418" s="5" t="s">
        <v>17</v>
      </c>
    </row>
    <row r="419" spans="1:10" x14ac:dyDescent="0.25">
      <c r="A419" s="5"/>
      <c r="B419" s="5"/>
      <c r="C419" s="7"/>
      <c r="D419" s="5"/>
      <c r="E419" s="5"/>
      <c r="F419" s="5"/>
      <c r="G419" s="5"/>
      <c r="H419" s="5"/>
      <c r="I419" s="5"/>
      <c r="J419" s="5"/>
    </row>
    <row r="420" spans="1:10" ht="195" customHeight="1" x14ac:dyDescent="0.25">
      <c r="A420" s="5" t="s">
        <v>11</v>
      </c>
      <c r="B420" s="5" t="s">
        <v>18</v>
      </c>
      <c r="C420" s="7" t="s">
        <v>477</v>
      </c>
      <c r="D420" s="5" t="s">
        <v>14</v>
      </c>
      <c r="E420" s="5" t="s">
        <v>478</v>
      </c>
      <c r="F420" s="5" t="s">
        <v>455</v>
      </c>
      <c r="G420" s="8">
        <v>42272</v>
      </c>
      <c r="H420" s="5">
        <v>3</v>
      </c>
      <c r="I420" s="5"/>
      <c r="J420" s="5" t="s">
        <v>17</v>
      </c>
    </row>
    <row r="421" spans="1:10" x14ac:dyDescent="0.25">
      <c r="A421" s="5"/>
      <c r="B421" s="5"/>
      <c r="C421" s="7"/>
      <c r="D421" s="5"/>
      <c r="E421" s="5"/>
      <c r="F421" s="5"/>
      <c r="G421" s="8"/>
      <c r="H421" s="5"/>
      <c r="I421" s="5"/>
      <c r="J421" s="5"/>
    </row>
    <row r="422" spans="1:10" ht="195" customHeight="1" x14ac:dyDescent="0.25">
      <c r="A422" s="5" t="s">
        <v>11</v>
      </c>
      <c r="B422" s="5" t="s">
        <v>18</v>
      </c>
      <c r="C422" s="7" t="s">
        <v>479</v>
      </c>
      <c r="D422" s="5" t="s">
        <v>14</v>
      </c>
      <c r="E422" s="5" t="s">
        <v>480</v>
      </c>
      <c r="F422" s="5" t="s">
        <v>481</v>
      </c>
      <c r="G422" s="8">
        <v>42241</v>
      </c>
      <c r="H422" s="5">
        <v>3</v>
      </c>
      <c r="I422" s="5"/>
      <c r="J422" s="5" t="s">
        <v>17</v>
      </c>
    </row>
    <row r="423" spans="1:10" x14ac:dyDescent="0.25">
      <c r="A423" s="5"/>
      <c r="B423" s="5"/>
      <c r="C423" s="7"/>
      <c r="D423" s="5"/>
      <c r="E423" s="5"/>
      <c r="F423" s="5"/>
      <c r="G423" s="8"/>
      <c r="H423" s="5"/>
      <c r="I423" s="5"/>
      <c r="J423" s="5"/>
    </row>
    <row r="424" spans="1:10" ht="180" customHeight="1" x14ac:dyDescent="0.25">
      <c r="A424" s="5" t="s">
        <v>11</v>
      </c>
      <c r="B424" s="5" t="s">
        <v>18</v>
      </c>
      <c r="C424" s="7" t="s">
        <v>482</v>
      </c>
      <c r="D424" s="5" t="s">
        <v>14</v>
      </c>
      <c r="E424" s="5" t="s">
        <v>483</v>
      </c>
      <c r="F424" s="5" t="s">
        <v>392</v>
      </c>
      <c r="G424" s="8">
        <v>42060</v>
      </c>
      <c r="H424" s="5">
        <v>3</v>
      </c>
      <c r="I424" s="5"/>
      <c r="J424" s="5" t="s">
        <v>17</v>
      </c>
    </row>
    <row r="425" spans="1:10" x14ac:dyDescent="0.25">
      <c r="A425" s="5"/>
      <c r="B425" s="5"/>
      <c r="C425" s="7"/>
      <c r="D425" s="5"/>
      <c r="E425" s="5"/>
      <c r="F425" s="5"/>
      <c r="G425" s="8"/>
      <c r="H425" s="5"/>
      <c r="I425" s="5"/>
      <c r="J425" s="5"/>
    </row>
    <row r="426" spans="1:10" ht="195" customHeight="1" x14ac:dyDescent="0.25">
      <c r="A426" s="5" t="s">
        <v>11</v>
      </c>
      <c r="B426" s="5" t="s">
        <v>18</v>
      </c>
      <c r="C426" s="7" t="s">
        <v>484</v>
      </c>
      <c r="D426" s="5" t="s">
        <v>14</v>
      </c>
      <c r="E426" s="5" t="s">
        <v>485</v>
      </c>
      <c r="F426" s="5" t="s">
        <v>486</v>
      </c>
      <c r="G426" s="5" t="s">
        <v>487</v>
      </c>
      <c r="H426" s="5">
        <v>3</v>
      </c>
      <c r="I426" s="5"/>
      <c r="J426" s="5" t="s">
        <v>17</v>
      </c>
    </row>
    <row r="427" spans="1:10" x14ac:dyDescent="0.25">
      <c r="A427" s="5"/>
      <c r="B427" s="5"/>
      <c r="C427" s="7"/>
      <c r="D427" s="5"/>
      <c r="E427" s="5"/>
      <c r="F427" s="5"/>
      <c r="G427" s="5"/>
      <c r="H427" s="5"/>
      <c r="I427" s="5"/>
      <c r="J427" s="5"/>
    </row>
    <row r="428" spans="1:10" ht="195" customHeight="1" x14ac:dyDescent="0.25">
      <c r="A428" s="5" t="s">
        <v>11</v>
      </c>
      <c r="B428" s="5" t="s">
        <v>12</v>
      </c>
      <c r="C428" s="7" t="s">
        <v>488</v>
      </c>
      <c r="D428" s="5" t="s">
        <v>14</v>
      </c>
      <c r="E428" s="5" t="s">
        <v>489</v>
      </c>
      <c r="F428" s="5" t="s">
        <v>414</v>
      </c>
      <c r="G428" s="5" t="s">
        <v>387</v>
      </c>
      <c r="H428" s="5">
        <v>3</v>
      </c>
      <c r="I428" s="5"/>
      <c r="J428" s="5" t="s">
        <v>17</v>
      </c>
    </row>
    <row r="429" spans="1:10" x14ac:dyDescent="0.25">
      <c r="A429" s="5"/>
      <c r="B429" s="5"/>
      <c r="C429" s="7"/>
      <c r="D429" s="5"/>
      <c r="E429" s="5"/>
      <c r="F429" s="5"/>
      <c r="G429" s="5"/>
      <c r="H429" s="5"/>
      <c r="I429" s="5"/>
      <c r="J429" s="5"/>
    </row>
    <row r="430" spans="1:10" ht="180" customHeight="1" x14ac:dyDescent="0.25">
      <c r="A430" s="5" t="s">
        <v>11</v>
      </c>
      <c r="B430" s="5" t="s">
        <v>18</v>
      </c>
      <c r="C430" s="7" t="s">
        <v>490</v>
      </c>
      <c r="D430" s="5" t="s">
        <v>14</v>
      </c>
      <c r="E430" s="5" t="s">
        <v>491</v>
      </c>
      <c r="F430" s="5" t="s">
        <v>492</v>
      </c>
      <c r="G430" s="8">
        <v>42119</v>
      </c>
      <c r="H430" s="5">
        <v>3</v>
      </c>
      <c r="I430" s="5"/>
      <c r="J430" s="5" t="s">
        <v>17</v>
      </c>
    </row>
    <row r="431" spans="1:10" x14ac:dyDescent="0.25">
      <c r="A431" s="5"/>
      <c r="B431" s="5"/>
      <c r="C431" s="7"/>
      <c r="D431" s="5"/>
      <c r="E431" s="5"/>
      <c r="F431" s="5"/>
      <c r="G431" s="8"/>
      <c r="H431" s="5"/>
      <c r="I431" s="5"/>
      <c r="J431" s="5"/>
    </row>
    <row r="432" spans="1:10" ht="180" customHeight="1" x14ac:dyDescent="0.25">
      <c r="A432" s="5" t="s">
        <v>11</v>
      </c>
      <c r="B432" s="5" t="s">
        <v>12</v>
      </c>
      <c r="C432" s="7" t="s">
        <v>493</v>
      </c>
      <c r="D432" s="5" t="s">
        <v>14</v>
      </c>
      <c r="E432" s="5" t="s">
        <v>494</v>
      </c>
      <c r="F432" s="5" t="s">
        <v>369</v>
      </c>
      <c r="G432" s="5" t="s">
        <v>387</v>
      </c>
      <c r="H432" s="5">
        <v>3</v>
      </c>
      <c r="I432" s="5"/>
      <c r="J432" s="5" t="s">
        <v>17</v>
      </c>
    </row>
    <row r="433" spans="1:10" x14ac:dyDescent="0.25">
      <c r="A433" s="5"/>
      <c r="B433" s="5"/>
      <c r="C433" s="7"/>
      <c r="D433" s="5"/>
      <c r="E433" s="5"/>
      <c r="F433" s="5"/>
      <c r="G433" s="5"/>
      <c r="H433" s="5"/>
      <c r="I433" s="5"/>
      <c r="J433" s="5"/>
    </row>
    <row r="434" spans="1:10" ht="180" customHeight="1" x14ac:dyDescent="0.25">
      <c r="A434" s="5" t="s">
        <v>11</v>
      </c>
      <c r="B434" s="5" t="s">
        <v>18</v>
      </c>
      <c r="C434" s="7" t="s">
        <v>495</v>
      </c>
      <c r="D434" s="5" t="s">
        <v>14</v>
      </c>
      <c r="E434" s="5" t="s">
        <v>496</v>
      </c>
      <c r="F434" s="5" t="s">
        <v>497</v>
      </c>
      <c r="G434" s="8">
        <v>42060</v>
      </c>
      <c r="H434" s="5">
        <v>3</v>
      </c>
      <c r="I434" s="5"/>
      <c r="J434" s="5" t="s">
        <v>17</v>
      </c>
    </row>
    <row r="435" spans="1:10" x14ac:dyDescent="0.25">
      <c r="A435" s="5"/>
      <c r="B435" s="5"/>
      <c r="C435" s="7"/>
      <c r="D435" s="5"/>
      <c r="E435" s="5"/>
      <c r="F435" s="5"/>
      <c r="G435" s="8"/>
      <c r="H435" s="5"/>
      <c r="I435" s="5"/>
      <c r="J435" s="5"/>
    </row>
    <row r="436" spans="1:10" ht="180" customHeight="1" x14ac:dyDescent="0.25">
      <c r="A436" s="5" t="s">
        <v>11</v>
      </c>
      <c r="B436" s="5" t="s">
        <v>18</v>
      </c>
      <c r="C436" s="7" t="s">
        <v>498</v>
      </c>
      <c r="D436" s="5" t="s">
        <v>14</v>
      </c>
      <c r="E436" s="5" t="s">
        <v>499</v>
      </c>
      <c r="F436" s="5" t="s">
        <v>500</v>
      </c>
      <c r="G436" s="8">
        <v>42060</v>
      </c>
      <c r="H436" s="5">
        <v>3</v>
      </c>
      <c r="I436" s="5"/>
      <c r="J436" s="5" t="s">
        <v>17</v>
      </c>
    </row>
    <row r="437" spans="1:10" x14ac:dyDescent="0.25">
      <c r="A437" s="5"/>
      <c r="B437" s="5"/>
      <c r="C437" s="7"/>
      <c r="D437" s="5"/>
      <c r="E437" s="5"/>
      <c r="F437" s="5"/>
      <c r="G437" s="8"/>
      <c r="H437" s="5"/>
      <c r="I437" s="5"/>
      <c r="J437" s="5"/>
    </row>
    <row r="438" spans="1:10" ht="195" customHeight="1" x14ac:dyDescent="0.25">
      <c r="A438" s="5" t="s">
        <v>11</v>
      </c>
      <c r="B438" s="5" t="s">
        <v>18</v>
      </c>
      <c r="C438" s="7" t="s">
        <v>501</v>
      </c>
      <c r="D438" s="5" t="s">
        <v>14</v>
      </c>
      <c r="E438" s="5" t="s">
        <v>502</v>
      </c>
      <c r="F438" s="5" t="s">
        <v>503</v>
      </c>
      <c r="G438" s="5" t="s">
        <v>504</v>
      </c>
      <c r="H438" s="5">
        <v>3</v>
      </c>
      <c r="I438" s="5"/>
      <c r="J438" s="5" t="s">
        <v>88</v>
      </c>
    </row>
    <row r="439" spans="1:10" x14ac:dyDescent="0.25">
      <c r="A439" s="5"/>
      <c r="B439" s="5"/>
      <c r="C439" s="7"/>
      <c r="D439" s="5"/>
      <c r="E439" s="5"/>
      <c r="F439" s="5"/>
      <c r="G439" s="5"/>
      <c r="H439" s="5"/>
      <c r="I439" s="5"/>
      <c r="J439" s="5"/>
    </row>
    <row r="442" spans="1:10" ht="45" x14ac:dyDescent="0.25">
      <c r="A442" s="1" t="s">
        <v>1</v>
      </c>
      <c r="B442" s="1" t="s">
        <v>2</v>
      </c>
      <c r="C442" s="1" t="s">
        <v>3</v>
      </c>
      <c r="D442" s="1" t="s">
        <v>4</v>
      </c>
      <c r="E442" s="1" t="s">
        <v>5</v>
      </c>
      <c r="F442" s="1" t="s">
        <v>6</v>
      </c>
      <c r="G442" s="1" t="s">
        <v>7</v>
      </c>
      <c r="H442" s="1" t="s">
        <v>8</v>
      </c>
      <c r="I442" s="1" t="s">
        <v>9</v>
      </c>
      <c r="J442" s="1" t="s">
        <v>10</v>
      </c>
    </row>
    <row r="443" spans="1:10" ht="195" customHeight="1" x14ac:dyDescent="0.25">
      <c r="A443" s="5" t="s">
        <v>11</v>
      </c>
      <c r="B443" s="5" t="s">
        <v>18</v>
      </c>
      <c r="C443" s="7" t="s">
        <v>505</v>
      </c>
      <c r="D443" s="5" t="s">
        <v>14</v>
      </c>
      <c r="E443" s="5" t="s">
        <v>506</v>
      </c>
      <c r="F443" s="5" t="s">
        <v>507</v>
      </c>
      <c r="G443" s="6">
        <v>13150</v>
      </c>
      <c r="H443" s="5">
        <v>3</v>
      </c>
      <c r="I443" s="5"/>
      <c r="J443" s="5" t="s">
        <v>17</v>
      </c>
    </row>
    <row r="444" spans="1:10" x14ac:dyDescent="0.25">
      <c r="A444" s="5"/>
      <c r="B444" s="5"/>
      <c r="C444" s="7"/>
      <c r="D444" s="5"/>
      <c r="E444" s="5"/>
      <c r="F444" s="5"/>
      <c r="G444" s="6"/>
      <c r="H444" s="5"/>
      <c r="I444" s="5"/>
      <c r="J444" s="5"/>
    </row>
    <row r="445" spans="1:10" ht="195" customHeight="1" x14ac:dyDescent="0.25">
      <c r="A445" s="5" t="s">
        <v>11</v>
      </c>
      <c r="B445" s="5" t="s">
        <v>12</v>
      </c>
      <c r="C445" s="7" t="s">
        <v>508</v>
      </c>
      <c r="D445" s="5" t="s">
        <v>14</v>
      </c>
      <c r="E445" s="5" t="s">
        <v>509</v>
      </c>
      <c r="F445" s="5" t="s">
        <v>510</v>
      </c>
      <c r="G445" s="5">
        <f>-2 / 28</f>
        <v>-7.1428571428571425E-2</v>
      </c>
      <c r="H445" s="5">
        <v>3</v>
      </c>
      <c r="I445" s="5"/>
      <c r="J445" s="5" t="s">
        <v>17</v>
      </c>
    </row>
    <row r="446" spans="1:10" x14ac:dyDescent="0.25">
      <c r="A446" s="5"/>
      <c r="B446" s="5"/>
      <c r="C446" s="7"/>
      <c r="D446" s="5"/>
      <c r="E446" s="5"/>
      <c r="F446" s="5"/>
      <c r="G446" s="5"/>
      <c r="H446" s="5"/>
      <c r="I446" s="5"/>
      <c r="J446" s="5"/>
    </row>
    <row r="447" spans="1:10" ht="195" customHeight="1" x14ac:dyDescent="0.25">
      <c r="A447" s="5" t="s">
        <v>11</v>
      </c>
      <c r="B447" s="5" t="s">
        <v>18</v>
      </c>
      <c r="C447" s="7" t="s">
        <v>511</v>
      </c>
      <c r="D447" s="5" t="s">
        <v>14</v>
      </c>
      <c r="E447" s="5" t="s">
        <v>512</v>
      </c>
      <c r="F447" s="5" t="s">
        <v>510</v>
      </c>
      <c r="G447" s="8">
        <v>42091</v>
      </c>
      <c r="H447" s="5">
        <v>3</v>
      </c>
      <c r="I447" s="5"/>
      <c r="J447" s="5" t="s">
        <v>17</v>
      </c>
    </row>
    <row r="448" spans="1:10" x14ac:dyDescent="0.25">
      <c r="A448" s="5"/>
      <c r="B448" s="5"/>
      <c r="C448" s="7"/>
      <c r="D448" s="5"/>
      <c r="E448" s="5"/>
      <c r="F448" s="5"/>
      <c r="G448" s="8"/>
      <c r="H448" s="5"/>
      <c r="I448" s="5"/>
      <c r="J448" s="5"/>
    </row>
    <row r="449" spans="1:13" ht="195" customHeight="1" x14ac:dyDescent="0.25">
      <c r="A449" s="5" t="s">
        <v>11</v>
      </c>
      <c r="B449" s="5" t="s">
        <v>18</v>
      </c>
      <c r="C449" s="7" t="s">
        <v>513</v>
      </c>
      <c r="D449" s="5" t="s">
        <v>14</v>
      </c>
      <c r="E449" s="5" t="s">
        <v>514</v>
      </c>
      <c r="F449" s="5" t="s">
        <v>503</v>
      </c>
      <c r="G449" s="5" t="s">
        <v>515</v>
      </c>
      <c r="H449" s="5">
        <v>4</v>
      </c>
      <c r="I449" s="5"/>
      <c r="J449" s="5" t="s">
        <v>17</v>
      </c>
    </row>
    <row r="450" spans="1:13" x14ac:dyDescent="0.25">
      <c r="A450" s="5"/>
      <c r="B450" s="5"/>
      <c r="C450" s="7"/>
      <c r="D450" s="5"/>
      <c r="E450" s="5"/>
      <c r="F450" s="5"/>
      <c r="G450" s="5"/>
      <c r="H450" s="5"/>
      <c r="I450" s="5"/>
      <c r="J450" s="5"/>
    </row>
    <row r="451" spans="1:13" ht="165" customHeight="1" x14ac:dyDescent="0.25">
      <c r="A451" s="5" t="s">
        <v>11</v>
      </c>
      <c r="B451" s="5" t="s">
        <v>18</v>
      </c>
      <c r="C451" s="7" t="s">
        <v>516</v>
      </c>
      <c r="D451" s="5" t="s">
        <v>14</v>
      </c>
      <c r="E451" s="5" t="s">
        <v>517</v>
      </c>
      <c r="F451" s="5" t="s">
        <v>503</v>
      </c>
      <c r="G451" s="8">
        <v>42301</v>
      </c>
      <c r="H451" s="5">
        <v>0</v>
      </c>
      <c r="I451" s="5"/>
      <c r="J451" s="5" t="s">
        <v>17</v>
      </c>
    </row>
    <row r="452" spans="1:13" x14ac:dyDescent="0.25">
      <c r="A452" s="5"/>
      <c r="B452" s="5"/>
      <c r="C452" s="7"/>
      <c r="D452" s="5"/>
      <c r="E452" s="5"/>
      <c r="F452" s="5"/>
      <c r="G452" s="8"/>
      <c r="H452" s="5"/>
      <c r="I452" s="5"/>
      <c r="J452" s="5"/>
    </row>
    <row r="453" spans="1:13" ht="180" customHeight="1" x14ac:dyDescent="0.25">
      <c r="A453" s="5" t="s">
        <v>11</v>
      </c>
      <c r="B453" s="5" t="s">
        <v>18</v>
      </c>
      <c r="C453" s="7" t="s">
        <v>518</v>
      </c>
      <c r="D453" s="5" t="s">
        <v>14</v>
      </c>
      <c r="E453" s="5" t="s">
        <v>519</v>
      </c>
      <c r="F453" s="5" t="s">
        <v>503</v>
      </c>
      <c r="G453" s="5" t="s">
        <v>183</v>
      </c>
      <c r="H453" s="5">
        <v>0</v>
      </c>
      <c r="I453" s="5"/>
      <c r="J453" s="5" t="s">
        <v>17</v>
      </c>
    </row>
    <row r="454" spans="1:13" x14ac:dyDescent="0.25">
      <c r="A454" s="5"/>
      <c r="B454" s="5"/>
      <c r="C454" s="7"/>
      <c r="D454" s="5"/>
      <c r="E454" s="5"/>
      <c r="F454" s="5"/>
      <c r="G454" s="5"/>
      <c r="H454" s="5"/>
      <c r="I454" s="5"/>
      <c r="J454" s="5"/>
      <c r="M454">
        <v>1</v>
      </c>
    </row>
    <row r="455" spans="1:13" ht="180" customHeight="1" x14ac:dyDescent="0.25">
      <c r="A455" s="5" t="s">
        <v>11</v>
      </c>
      <c r="B455" s="5" t="s">
        <v>12</v>
      </c>
      <c r="C455" s="7" t="s">
        <v>520</v>
      </c>
      <c r="D455" s="5" t="s">
        <v>14</v>
      </c>
      <c r="E455" s="5" t="s">
        <v>521</v>
      </c>
      <c r="F455" s="5" t="s">
        <v>507</v>
      </c>
      <c r="G455" s="5">
        <f>-3 / 28</f>
        <v>-0.10714285714285714</v>
      </c>
      <c r="H455" s="5">
        <v>3</v>
      </c>
      <c r="I455" s="5"/>
      <c r="J455" s="5" t="s">
        <v>17</v>
      </c>
    </row>
    <row r="456" spans="1:13" x14ac:dyDescent="0.25">
      <c r="A456" s="5"/>
      <c r="B456" s="5"/>
      <c r="C456" s="7"/>
      <c r="D456" s="5"/>
      <c r="E456" s="5"/>
      <c r="F456" s="5"/>
      <c r="G456" s="5"/>
      <c r="H456" s="5"/>
      <c r="I456" s="5"/>
      <c r="J456" s="5"/>
    </row>
    <row r="457" spans="1:13" ht="180" customHeight="1" x14ac:dyDescent="0.25">
      <c r="A457" s="5" t="s">
        <v>11</v>
      </c>
      <c r="B457" s="5" t="s">
        <v>18</v>
      </c>
      <c r="C457" s="7" t="s">
        <v>522</v>
      </c>
      <c r="D457" s="5" t="s">
        <v>14</v>
      </c>
      <c r="E457" s="5" t="s">
        <v>523</v>
      </c>
      <c r="F457" s="5" t="s">
        <v>503</v>
      </c>
      <c r="G457" s="8">
        <v>42363</v>
      </c>
      <c r="H457" s="5">
        <v>3</v>
      </c>
      <c r="I457" s="5"/>
      <c r="J457" s="5" t="s">
        <v>17</v>
      </c>
    </row>
    <row r="458" spans="1:13" x14ac:dyDescent="0.25">
      <c r="A458" s="5"/>
      <c r="B458" s="5"/>
      <c r="C458" s="7"/>
      <c r="D458" s="5"/>
      <c r="E458" s="5"/>
      <c r="F458" s="5"/>
      <c r="G458" s="8"/>
      <c r="H458" s="5"/>
      <c r="I458" s="5"/>
      <c r="J458" s="5"/>
    </row>
    <row r="459" spans="1:13" x14ac:dyDescent="0.25">
      <c r="A459" s="2"/>
      <c r="B459" s="2"/>
      <c r="C459" s="3"/>
      <c r="D459" s="2"/>
      <c r="E459" s="2"/>
      <c r="F459" s="2"/>
      <c r="G459" s="2"/>
      <c r="H459" s="2"/>
      <c r="I459" s="2"/>
      <c r="J459" s="2"/>
    </row>
    <row r="460" spans="1:13" ht="195" customHeight="1" x14ac:dyDescent="0.25">
      <c r="A460" s="5" t="s">
        <v>11</v>
      </c>
      <c r="B460" s="5" t="s">
        <v>18</v>
      </c>
      <c r="C460" s="7" t="s">
        <v>524</v>
      </c>
      <c r="D460" s="5" t="s">
        <v>14</v>
      </c>
      <c r="E460" s="5" t="s">
        <v>525</v>
      </c>
      <c r="F460" s="5" t="s">
        <v>526</v>
      </c>
      <c r="G460" s="5" t="s">
        <v>527</v>
      </c>
      <c r="H460" s="5">
        <v>4</v>
      </c>
      <c r="I460" s="5"/>
      <c r="J460" s="5" t="s">
        <v>17</v>
      </c>
    </row>
    <row r="461" spans="1:13" x14ac:dyDescent="0.25">
      <c r="A461" s="5"/>
      <c r="B461" s="5"/>
      <c r="C461" s="7"/>
      <c r="D461" s="5"/>
      <c r="E461" s="5"/>
      <c r="F461" s="5"/>
      <c r="G461" s="5"/>
      <c r="H461" s="5"/>
      <c r="I461" s="5"/>
      <c r="J461" s="5"/>
    </row>
    <row r="462" spans="1:13" ht="165" customHeight="1" x14ac:dyDescent="0.25">
      <c r="A462" s="5" t="s">
        <v>11</v>
      </c>
      <c r="B462" s="5" t="s">
        <v>12</v>
      </c>
      <c r="C462" s="7" t="s">
        <v>528</v>
      </c>
      <c r="D462" s="5" t="s">
        <v>14</v>
      </c>
      <c r="E462" s="5" t="s">
        <v>529</v>
      </c>
      <c r="F462" s="5" t="s">
        <v>526</v>
      </c>
      <c r="G462" s="5">
        <f>-1 / 20</f>
        <v>-0.05</v>
      </c>
      <c r="H462" s="5">
        <v>0</v>
      </c>
      <c r="I462" s="5"/>
      <c r="J462" s="5" t="s">
        <v>17</v>
      </c>
    </row>
    <row r="463" spans="1:13" x14ac:dyDescent="0.25">
      <c r="A463" s="5"/>
      <c r="B463" s="5"/>
      <c r="C463" s="7"/>
      <c r="D463" s="5"/>
      <c r="E463" s="5"/>
      <c r="F463" s="5"/>
      <c r="G463" s="5"/>
      <c r="H463" s="5"/>
      <c r="I463" s="5"/>
      <c r="J463" s="5"/>
    </row>
    <row r="464" spans="1:13" ht="165" customHeight="1" x14ac:dyDescent="0.25">
      <c r="A464" s="5" t="s">
        <v>11</v>
      </c>
      <c r="B464" s="5" t="s">
        <v>18</v>
      </c>
      <c r="C464" s="7" t="s">
        <v>530</v>
      </c>
      <c r="D464" s="5" t="s">
        <v>14</v>
      </c>
      <c r="E464" s="5" t="s">
        <v>531</v>
      </c>
      <c r="F464" s="5" t="s">
        <v>526</v>
      </c>
      <c r="G464" s="8">
        <v>42144</v>
      </c>
      <c r="H464" s="5">
        <v>0</v>
      </c>
      <c r="I464" s="5"/>
      <c r="J464" s="5" t="s">
        <v>17</v>
      </c>
    </row>
    <row r="465" spans="1:13" x14ac:dyDescent="0.25">
      <c r="A465" s="5"/>
      <c r="B465" s="5"/>
      <c r="C465" s="7"/>
      <c r="D465" s="5"/>
      <c r="E465" s="5"/>
      <c r="F465" s="5"/>
      <c r="G465" s="8"/>
      <c r="H465" s="5"/>
      <c r="I465" s="5"/>
      <c r="J465" s="5"/>
    </row>
    <row r="466" spans="1:13" ht="180" customHeight="1" x14ac:dyDescent="0.25">
      <c r="A466" s="5" t="s">
        <v>11</v>
      </c>
      <c r="B466" s="5" t="s">
        <v>18</v>
      </c>
      <c r="C466" s="7" t="s">
        <v>532</v>
      </c>
      <c r="D466" s="5" t="s">
        <v>14</v>
      </c>
      <c r="E466" s="5" t="s">
        <v>533</v>
      </c>
      <c r="F466" s="5" t="s">
        <v>534</v>
      </c>
      <c r="G466" s="8">
        <v>42114</v>
      </c>
      <c r="H466" s="5">
        <v>0</v>
      </c>
      <c r="I466" s="5"/>
      <c r="J466" s="5" t="s">
        <v>17</v>
      </c>
    </row>
    <row r="467" spans="1:13" x14ac:dyDescent="0.25">
      <c r="A467" s="5"/>
      <c r="B467" s="5"/>
      <c r="C467" s="7"/>
      <c r="D467" s="5"/>
      <c r="E467" s="5"/>
      <c r="F467" s="5"/>
      <c r="G467" s="8"/>
      <c r="H467" s="5"/>
      <c r="I467" s="5"/>
      <c r="J467" s="5"/>
    </row>
    <row r="468" spans="1:13" ht="180" customHeight="1" x14ac:dyDescent="0.25">
      <c r="A468" s="5" t="s">
        <v>11</v>
      </c>
      <c r="B468" s="5" t="s">
        <v>18</v>
      </c>
      <c r="C468" s="7" t="s">
        <v>535</v>
      </c>
      <c r="D468" s="5" t="s">
        <v>14</v>
      </c>
      <c r="E468" s="5" t="s">
        <v>536</v>
      </c>
      <c r="F468" s="5" t="s">
        <v>534</v>
      </c>
      <c r="G468" s="8">
        <v>42144</v>
      </c>
      <c r="H468" s="5">
        <v>0</v>
      </c>
      <c r="I468" s="5"/>
      <c r="J468" s="5" t="s">
        <v>17</v>
      </c>
    </row>
    <row r="469" spans="1:13" x14ac:dyDescent="0.25">
      <c r="A469" s="5"/>
      <c r="B469" s="5"/>
      <c r="C469" s="7"/>
      <c r="D469" s="5"/>
      <c r="E469" s="5"/>
      <c r="F469" s="5"/>
      <c r="G469" s="8"/>
      <c r="H469" s="5"/>
      <c r="I469" s="5"/>
      <c r="J469" s="5"/>
    </row>
    <row r="470" spans="1:13" ht="165" customHeight="1" x14ac:dyDescent="0.25">
      <c r="A470" s="5" t="s">
        <v>11</v>
      </c>
      <c r="B470" s="5" t="s">
        <v>18</v>
      </c>
      <c r="C470" s="7" t="s">
        <v>537</v>
      </c>
      <c r="D470" s="5" t="s">
        <v>14</v>
      </c>
      <c r="E470" s="5" t="s">
        <v>538</v>
      </c>
      <c r="F470" s="5" t="s">
        <v>534</v>
      </c>
      <c r="G470" s="8">
        <v>42055</v>
      </c>
      <c r="H470" s="5">
        <v>0</v>
      </c>
      <c r="I470" s="5"/>
      <c r="J470" s="5" t="s">
        <v>17</v>
      </c>
    </row>
    <row r="471" spans="1:13" x14ac:dyDescent="0.25">
      <c r="A471" s="5"/>
      <c r="B471" s="5"/>
      <c r="C471" s="7"/>
      <c r="D471" s="5"/>
      <c r="E471" s="5"/>
      <c r="F471" s="5"/>
      <c r="G471" s="8"/>
      <c r="H471" s="5"/>
      <c r="I471" s="5"/>
      <c r="J471" s="5"/>
      <c r="L471">
        <v>1</v>
      </c>
      <c r="M471">
        <v>3</v>
      </c>
    </row>
    <row r="472" spans="1:13" ht="180" customHeight="1" x14ac:dyDescent="0.25">
      <c r="A472" s="5" t="s">
        <v>11</v>
      </c>
      <c r="B472" s="5" t="s">
        <v>18</v>
      </c>
      <c r="C472" s="7" t="s">
        <v>539</v>
      </c>
      <c r="D472" s="5" t="s">
        <v>14</v>
      </c>
      <c r="E472" s="5" t="s">
        <v>540</v>
      </c>
      <c r="F472" s="5" t="s">
        <v>526</v>
      </c>
      <c r="G472" s="8">
        <v>42183</v>
      </c>
      <c r="H472" s="5">
        <v>3</v>
      </c>
      <c r="I472" s="5"/>
      <c r="J472" s="5" t="s">
        <v>17</v>
      </c>
    </row>
    <row r="473" spans="1:13" x14ac:dyDescent="0.25">
      <c r="A473" s="5"/>
      <c r="B473" s="5"/>
      <c r="C473" s="7"/>
      <c r="D473" s="5"/>
      <c r="E473" s="5"/>
      <c r="F473" s="5"/>
      <c r="G473" s="8"/>
      <c r="H473" s="5"/>
      <c r="I473" s="5"/>
      <c r="J473" s="5"/>
    </row>
    <row r="474" spans="1:13" ht="180" customHeight="1" x14ac:dyDescent="0.25">
      <c r="A474" s="5" t="s">
        <v>11</v>
      </c>
      <c r="B474" s="5" t="s">
        <v>18</v>
      </c>
      <c r="C474" s="7" t="s">
        <v>541</v>
      </c>
      <c r="D474" s="5" t="s">
        <v>14</v>
      </c>
      <c r="E474" s="5" t="s">
        <v>542</v>
      </c>
      <c r="F474" s="5" t="s">
        <v>534</v>
      </c>
      <c r="G474" s="8">
        <v>42213</v>
      </c>
      <c r="H474" s="5">
        <v>3</v>
      </c>
      <c r="I474" s="5"/>
      <c r="J474" s="5" t="s">
        <v>17</v>
      </c>
    </row>
    <row r="475" spans="1:13" x14ac:dyDescent="0.25">
      <c r="A475" s="5"/>
      <c r="B475" s="5"/>
      <c r="C475" s="7"/>
      <c r="D475" s="5"/>
      <c r="E475" s="5"/>
      <c r="F475" s="5"/>
      <c r="G475" s="8"/>
      <c r="H475" s="5"/>
      <c r="I475" s="5"/>
      <c r="J475" s="5"/>
    </row>
    <row r="476" spans="1:13" ht="195" customHeight="1" x14ac:dyDescent="0.25">
      <c r="A476" s="5" t="s">
        <v>11</v>
      </c>
      <c r="B476" s="5" t="s">
        <v>18</v>
      </c>
      <c r="C476" s="7" t="s">
        <v>543</v>
      </c>
      <c r="D476" s="5" t="s">
        <v>14</v>
      </c>
      <c r="E476" s="5" t="s">
        <v>544</v>
      </c>
      <c r="F476" s="5" t="s">
        <v>526</v>
      </c>
      <c r="G476" s="5" t="s">
        <v>545</v>
      </c>
      <c r="H476" s="5">
        <v>3</v>
      </c>
      <c r="I476" s="5"/>
      <c r="J476" s="5" t="s">
        <v>17</v>
      </c>
    </row>
    <row r="477" spans="1:13" x14ac:dyDescent="0.25">
      <c r="A477" s="5"/>
      <c r="B477" s="5"/>
      <c r="C477" s="7"/>
      <c r="D477" s="5"/>
      <c r="E477" s="5"/>
      <c r="F477" s="5"/>
      <c r="G477" s="5"/>
      <c r="H477" s="5"/>
      <c r="I477" s="5"/>
      <c r="J477" s="5"/>
    </row>
    <row r="478" spans="1:13" ht="225" customHeight="1" x14ac:dyDescent="0.25">
      <c r="A478" s="5" t="s">
        <v>11</v>
      </c>
      <c r="B478" s="5" t="s">
        <v>12</v>
      </c>
      <c r="C478" s="7" t="s">
        <v>546</v>
      </c>
      <c r="D478" s="5"/>
      <c r="E478" s="5" t="s">
        <v>286</v>
      </c>
      <c r="F478" s="5" t="s">
        <v>526</v>
      </c>
      <c r="G478" s="5" t="s">
        <v>287</v>
      </c>
      <c r="H478" s="5">
        <v>3</v>
      </c>
      <c r="I478" s="5"/>
      <c r="J478" s="5" t="s">
        <v>281</v>
      </c>
    </row>
    <row r="479" spans="1:13" x14ac:dyDescent="0.25">
      <c r="A479" s="5"/>
      <c r="B479" s="5"/>
      <c r="C479" s="7"/>
      <c r="D479" s="5"/>
      <c r="E479" s="5"/>
      <c r="F479" s="5"/>
      <c r="G479" s="5"/>
      <c r="H479" s="5"/>
      <c r="I479" s="5"/>
      <c r="J479" s="5"/>
    </row>
    <row r="482" spans="1:10" ht="45" x14ac:dyDescent="0.25">
      <c r="A482" s="1" t="s">
        <v>1</v>
      </c>
      <c r="B482" s="1" t="s">
        <v>2</v>
      </c>
      <c r="C482" s="1" t="s">
        <v>3</v>
      </c>
      <c r="D482" s="1" t="s">
        <v>4</v>
      </c>
      <c r="E482" s="1" t="s">
        <v>5</v>
      </c>
      <c r="F482" s="1" t="s">
        <v>6</v>
      </c>
      <c r="G482" s="1" t="s">
        <v>7</v>
      </c>
      <c r="H482" s="1" t="s">
        <v>8</v>
      </c>
      <c r="I482" s="1" t="s">
        <v>9</v>
      </c>
      <c r="J482" s="1" t="s">
        <v>10</v>
      </c>
    </row>
    <row r="483" spans="1:10" x14ac:dyDescent="0.25">
      <c r="A483" s="2"/>
      <c r="B483" s="2"/>
      <c r="C483" s="3"/>
      <c r="D483" s="2"/>
      <c r="E483" s="2"/>
      <c r="F483" s="2"/>
      <c r="G483" s="2"/>
      <c r="H483" s="2"/>
      <c r="I483" s="2"/>
      <c r="J483" s="2"/>
    </row>
    <row r="484" spans="1:10" ht="195" customHeight="1" x14ac:dyDescent="0.25">
      <c r="A484" s="5" t="s">
        <v>11</v>
      </c>
      <c r="B484" s="5" t="s">
        <v>18</v>
      </c>
      <c r="C484" s="7" t="s">
        <v>547</v>
      </c>
      <c r="D484" s="5" t="s">
        <v>14</v>
      </c>
      <c r="E484" s="5" t="s">
        <v>548</v>
      </c>
      <c r="F484" s="5" t="s">
        <v>549</v>
      </c>
      <c r="G484" s="5" t="s">
        <v>550</v>
      </c>
      <c r="H484" s="5">
        <v>3</v>
      </c>
      <c r="I484" s="5"/>
      <c r="J484" s="5" t="s">
        <v>17</v>
      </c>
    </row>
    <row r="485" spans="1:10" x14ac:dyDescent="0.25">
      <c r="A485" s="5"/>
      <c r="B485" s="5"/>
      <c r="C485" s="7"/>
      <c r="D485" s="5"/>
      <c r="E485" s="5"/>
      <c r="F485" s="5"/>
      <c r="G485" s="5"/>
      <c r="H485" s="5"/>
      <c r="I485" s="5"/>
      <c r="J485" s="5"/>
    </row>
    <row r="486" spans="1:10" ht="195" customHeight="1" x14ac:dyDescent="0.25">
      <c r="A486" s="5" t="s">
        <v>11</v>
      </c>
      <c r="B486" s="5" t="s">
        <v>12</v>
      </c>
      <c r="C486" s="7" t="s">
        <v>551</v>
      </c>
      <c r="D486" s="5" t="s">
        <v>14</v>
      </c>
      <c r="E486" s="5" t="s">
        <v>552</v>
      </c>
      <c r="F486" s="5" t="s">
        <v>534</v>
      </c>
      <c r="G486" s="5">
        <f>-1 / 28</f>
        <v>-3.5714285714285712E-2</v>
      </c>
      <c r="H486" s="5">
        <v>3</v>
      </c>
      <c r="I486" s="5"/>
      <c r="J486" s="5" t="s">
        <v>17</v>
      </c>
    </row>
    <row r="487" spans="1:10" x14ac:dyDescent="0.25">
      <c r="A487" s="5"/>
      <c r="B487" s="5"/>
      <c r="C487" s="7"/>
      <c r="D487" s="5"/>
      <c r="E487" s="5"/>
      <c r="F487" s="5"/>
      <c r="G487" s="5"/>
      <c r="H487" s="5"/>
      <c r="I487" s="5"/>
      <c r="J487" s="5"/>
    </row>
    <row r="488" spans="1:10" ht="255" customHeight="1" x14ac:dyDescent="0.25">
      <c r="A488" s="5" t="s">
        <v>11</v>
      </c>
      <c r="B488" s="5" t="s">
        <v>12</v>
      </c>
      <c r="C488" s="7" t="s">
        <v>553</v>
      </c>
      <c r="D488" s="5" t="s">
        <v>14</v>
      </c>
      <c r="E488" s="5" t="s">
        <v>25</v>
      </c>
      <c r="F488" s="5" t="s">
        <v>526</v>
      </c>
      <c r="G488" s="5" t="s">
        <v>40</v>
      </c>
      <c r="H488" s="5">
        <v>3</v>
      </c>
      <c r="I488" s="5"/>
      <c r="J488" s="5" t="s">
        <v>17</v>
      </c>
    </row>
    <row r="489" spans="1:10" x14ac:dyDescent="0.25">
      <c r="A489" s="5"/>
      <c r="B489" s="5"/>
      <c r="C489" s="7"/>
      <c r="D489" s="5"/>
      <c r="E489" s="5"/>
      <c r="F489" s="5"/>
      <c r="G489" s="5"/>
      <c r="H489" s="5"/>
      <c r="I489" s="5"/>
      <c r="J489" s="5"/>
    </row>
    <row r="490" spans="1:10" ht="195" customHeight="1" x14ac:dyDescent="0.25">
      <c r="A490" s="5" t="s">
        <v>11</v>
      </c>
      <c r="B490" s="5" t="s">
        <v>18</v>
      </c>
      <c r="C490" s="7" t="s">
        <v>554</v>
      </c>
      <c r="D490" s="5" t="s">
        <v>14</v>
      </c>
      <c r="E490" s="5" t="s">
        <v>555</v>
      </c>
      <c r="F490" s="5" t="s">
        <v>455</v>
      </c>
      <c r="G490" s="8">
        <v>42063</v>
      </c>
      <c r="H490" s="5">
        <v>3</v>
      </c>
      <c r="I490" s="5"/>
      <c r="J490" s="5" t="s">
        <v>17</v>
      </c>
    </row>
    <row r="491" spans="1:10" x14ac:dyDescent="0.25">
      <c r="A491" s="5"/>
      <c r="B491" s="5"/>
      <c r="C491" s="7"/>
      <c r="D491" s="5"/>
      <c r="E491" s="5"/>
      <c r="F491" s="5"/>
      <c r="G491" s="8"/>
      <c r="H491" s="5"/>
      <c r="I491" s="5"/>
      <c r="J491" s="5"/>
    </row>
    <row r="492" spans="1:10" ht="255" customHeight="1" x14ac:dyDescent="0.25">
      <c r="A492" s="5" t="s">
        <v>11</v>
      </c>
      <c r="B492" s="5" t="s">
        <v>12</v>
      </c>
      <c r="C492" s="7" t="s">
        <v>556</v>
      </c>
      <c r="D492" s="5" t="s">
        <v>14</v>
      </c>
      <c r="E492" s="5" t="s">
        <v>25</v>
      </c>
      <c r="F492" s="5" t="s">
        <v>455</v>
      </c>
      <c r="G492" s="5">
        <f>-1 / 1</f>
        <v>-1</v>
      </c>
      <c r="H492" s="5">
        <v>3</v>
      </c>
      <c r="I492" s="5"/>
      <c r="J492" s="5" t="s">
        <v>17</v>
      </c>
    </row>
    <row r="493" spans="1:10" x14ac:dyDescent="0.25">
      <c r="A493" s="5"/>
      <c r="B493" s="5"/>
      <c r="C493" s="7"/>
      <c r="D493" s="5"/>
      <c r="E493" s="5"/>
      <c r="F493" s="5"/>
      <c r="G493" s="5"/>
      <c r="H493" s="5"/>
      <c r="I493" s="5"/>
      <c r="J493" s="5"/>
    </row>
    <row r="494" spans="1:10" ht="195" customHeight="1" x14ac:dyDescent="0.25">
      <c r="A494" s="5" t="s">
        <v>11</v>
      </c>
      <c r="B494" s="5" t="s">
        <v>12</v>
      </c>
      <c r="C494" s="7" t="s">
        <v>557</v>
      </c>
      <c r="D494" s="5" t="s">
        <v>14</v>
      </c>
      <c r="E494" s="5" t="s">
        <v>558</v>
      </c>
      <c r="F494" s="5" t="s">
        <v>559</v>
      </c>
      <c r="G494" s="5">
        <f>-1 / 17</f>
        <v>-5.8823529411764705E-2</v>
      </c>
      <c r="H494" s="5">
        <v>3</v>
      </c>
      <c r="I494" s="5"/>
      <c r="J494" s="5" t="s">
        <v>17</v>
      </c>
    </row>
    <row r="495" spans="1:10" x14ac:dyDescent="0.25">
      <c r="A495" s="5"/>
      <c r="B495" s="5"/>
      <c r="C495" s="7"/>
      <c r="D495" s="5"/>
      <c r="E495" s="5"/>
      <c r="F495" s="5"/>
      <c r="G495" s="5"/>
      <c r="H495" s="5"/>
      <c r="I495" s="5"/>
      <c r="J495" s="5"/>
    </row>
    <row r="496" spans="1:10" ht="195" customHeight="1" x14ac:dyDescent="0.25">
      <c r="A496" s="5" t="s">
        <v>11</v>
      </c>
      <c r="B496" s="5" t="s">
        <v>18</v>
      </c>
      <c r="C496" s="7" t="s">
        <v>560</v>
      </c>
      <c r="D496" s="5" t="s">
        <v>14</v>
      </c>
      <c r="E496" s="5" t="s">
        <v>561</v>
      </c>
      <c r="F496" s="5" t="s">
        <v>63</v>
      </c>
      <c r="G496" s="8">
        <v>42200</v>
      </c>
      <c r="H496" s="5">
        <v>3</v>
      </c>
      <c r="I496" s="5"/>
      <c r="J496" s="5" t="s">
        <v>17</v>
      </c>
    </row>
    <row r="497" spans="1:10" x14ac:dyDescent="0.25">
      <c r="A497" s="5"/>
      <c r="B497" s="5"/>
      <c r="C497" s="7"/>
      <c r="D497" s="5"/>
      <c r="E497" s="5"/>
      <c r="F497" s="5"/>
      <c r="G497" s="8"/>
      <c r="H497" s="5"/>
      <c r="I497" s="5"/>
      <c r="J497" s="5"/>
    </row>
    <row r="498" spans="1:10" ht="195" customHeight="1" x14ac:dyDescent="0.25">
      <c r="A498" s="5" t="s">
        <v>11</v>
      </c>
      <c r="B498" s="5" t="s">
        <v>12</v>
      </c>
      <c r="C498" s="7" t="s">
        <v>562</v>
      </c>
      <c r="D498" s="5" t="s">
        <v>14</v>
      </c>
      <c r="E498" s="5" t="s">
        <v>561</v>
      </c>
      <c r="F498" s="5" t="s">
        <v>63</v>
      </c>
      <c r="G498" s="5">
        <f>-2 / 2</f>
        <v>-1</v>
      </c>
      <c r="H498" s="5">
        <v>3</v>
      </c>
      <c r="I498" s="5"/>
      <c r="J498" s="5" t="s">
        <v>17</v>
      </c>
    </row>
    <row r="499" spans="1:10" x14ac:dyDescent="0.25">
      <c r="A499" s="5"/>
      <c r="B499" s="5"/>
      <c r="C499" s="7"/>
      <c r="D499" s="5"/>
      <c r="E499" s="5"/>
      <c r="F499" s="5"/>
      <c r="G499" s="5"/>
      <c r="H499" s="5"/>
      <c r="I499" s="5"/>
      <c r="J499" s="5"/>
    </row>
    <row r="500" spans="1:10" ht="255" customHeight="1" x14ac:dyDescent="0.25">
      <c r="A500" s="5" t="s">
        <v>11</v>
      </c>
      <c r="B500" s="5" t="s">
        <v>12</v>
      </c>
      <c r="C500" s="7" t="s">
        <v>563</v>
      </c>
      <c r="D500" s="5" t="s">
        <v>14</v>
      </c>
      <c r="E500" s="5" t="s">
        <v>25</v>
      </c>
      <c r="F500" s="5" t="s">
        <v>559</v>
      </c>
      <c r="G500" s="5">
        <f>-2 / 1</f>
        <v>-2</v>
      </c>
      <c r="H500" s="5">
        <v>3</v>
      </c>
      <c r="I500" s="5"/>
      <c r="J500" s="5" t="s">
        <v>17</v>
      </c>
    </row>
    <row r="501" spans="1:10" x14ac:dyDescent="0.25">
      <c r="A501" s="5"/>
      <c r="B501" s="5"/>
      <c r="C501" s="7"/>
      <c r="D501" s="5"/>
      <c r="E501" s="5"/>
      <c r="F501" s="5"/>
      <c r="G501" s="5"/>
      <c r="H501" s="5"/>
      <c r="I501" s="5"/>
      <c r="J501" s="5"/>
    </row>
    <row r="502" spans="1:10" x14ac:dyDescent="0.25">
      <c r="A502" s="2"/>
      <c r="B502" s="2"/>
      <c r="C502" s="3"/>
      <c r="D502" s="2"/>
      <c r="E502" s="2"/>
      <c r="F502" s="2"/>
      <c r="G502" s="2"/>
      <c r="H502" s="2"/>
      <c r="I502" s="2"/>
      <c r="J502" s="2"/>
    </row>
    <row r="503" spans="1:10" ht="225" customHeight="1" x14ac:dyDescent="0.25">
      <c r="A503" s="5" t="s">
        <v>11</v>
      </c>
      <c r="B503" s="5" t="s">
        <v>12</v>
      </c>
      <c r="C503" s="7" t="s">
        <v>564</v>
      </c>
      <c r="D503" s="5" t="s">
        <v>14</v>
      </c>
      <c r="E503" s="5" t="s">
        <v>278</v>
      </c>
      <c r="F503" s="5" t="s">
        <v>559</v>
      </c>
      <c r="G503" s="5">
        <f>-1 / 1</f>
        <v>-1</v>
      </c>
      <c r="H503" s="5">
        <v>6</v>
      </c>
      <c r="I503" s="5"/>
      <c r="J503" s="5" t="s">
        <v>17</v>
      </c>
    </row>
    <row r="504" spans="1:10" x14ac:dyDescent="0.25">
      <c r="A504" s="5"/>
      <c r="B504" s="5"/>
      <c r="C504" s="7"/>
      <c r="D504" s="5"/>
      <c r="E504" s="5"/>
      <c r="F504" s="5"/>
      <c r="G504" s="5"/>
      <c r="H504" s="5"/>
      <c r="I504" s="5"/>
      <c r="J504" s="5"/>
    </row>
    <row r="505" spans="1:10" ht="255" customHeight="1" x14ac:dyDescent="0.25">
      <c r="A505" s="5" t="s">
        <v>11</v>
      </c>
      <c r="B505" s="5" t="s">
        <v>12</v>
      </c>
      <c r="C505" s="7" t="s">
        <v>565</v>
      </c>
      <c r="D505" s="5" t="s">
        <v>14</v>
      </c>
      <c r="E505" s="5" t="s">
        <v>78</v>
      </c>
      <c r="F505" s="5" t="s">
        <v>559</v>
      </c>
      <c r="G505" s="5" t="s">
        <v>40</v>
      </c>
      <c r="H505" s="5">
        <v>3</v>
      </c>
      <c r="I505" s="5"/>
      <c r="J505" s="5" t="s">
        <v>17</v>
      </c>
    </row>
    <row r="506" spans="1:10" x14ac:dyDescent="0.25">
      <c r="A506" s="5"/>
      <c r="B506" s="5"/>
      <c r="C506" s="7"/>
      <c r="D506" s="5"/>
      <c r="E506" s="5"/>
      <c r="F506" s="5"/>
      <c r="G506" s="5"/>
      <c r="H506" s="5"/>
      <c r="I506" s="5"/>
      <c r="J506" s="5"/>
    </row>
    <row r="507" spans="1:10" ht="255" customHeight="1" x14ac:dyDescent="0.25">
      <c r="A507" s="5" t="s">
        <v>11</v>
      </c>
      <c r="B507" s="5" t="s">
        <v>12</v>
      </c>
      <c r="C507" s="7" t="s">
        <v>566</v>
      </c>
      <c r="D507" s="5" t="s">
        <v>14</v>
      </c>
      <c r="E507" s="5" t="s">
        <v>78</v>
      </c>
      <c r="F507" s="5" t="s">
        <v>559</v>
      </c>
      <c r="G507" s="5">
        <f>-1 / 1</f>
        <v>-1</v>
      </c>
      <c r="H507" s="5">
        <v>3</v>
      </c>
      <c r="I507" s="5"/>
      <c r="J507" s="5" t="s">
        <v>17</v>
      </c>
    </row>
    <row r="508" spans="1:10" x14ac:dyDescent="0.25">
      <c r="A508" s="5"/>
      <c r="B508" s="5"/>
      <c r="C508" s="7"/>
      <c r="D508" s="5"/>
      <c r="E508" s="5"/>
      <c r="F508" s="5"/>
      <c r="G508" s="5"/>
      <c r="H508" s="5"/>
      <c r="I508" s="5"/>
      <c r="J508" s="5"/>
    </row>
    <row r="509" spans="1:10" ht="195" customHeight="1" x14ac:dyDescent="0.25">
      <c r="A509" s="5" t="s">
        <v>11</v>
      </c>
      <c r="B509" s="5" t="s">
        <v>12</v>
      </c>
      <c r="C509" s="7" t="s">
        <v>567</v>
      </c>
      <c r="D509" s="5" t="s">
        <v>14</v>
      </c>
      <c r="E509" s="5" t="s">
        <v>568</v>
      </c>
      <c r="F509" s="5" t="s">
        <v>463</v>
      </c>
      <c r="G509" s="8">
        <v>42068</v>
      </c>
      <c r="H509" s="5">
        <v>3</v>
      </c>
      <c r="I509" s="5"/>
      <c r="J509" s="5" t="s">
        <v>17</v>
      </c>
    </row>
    <row r="510" spans="1:10" x14ac:dyDescent="0.25">
      <c r="A510" s="5"/>
      <c r="B510" s="5"/>
      <c r="C510" s="7"/>
      <c r="D510" s="5"/>
      <c r="E510" s="5"/>
      <c r="F510" s="5"/>
      <c r="G510" s="8"/>
      <c r="H510" s="5"/>
      <c r="I510" s="5"/>
      <c r="J510" s="5"/>
    </row>
    <row r="511" spans="1:10" ht="195" customHeight="1" x14ac:dyDescent="0.25">
      <c r="A511" s="5" t="s">
        <v>11</v>
      </c>
      <c r="B511" s="5" t="s">
        <v>18</v>
      </c>
      <c r="C511" s="7" t="s">
        <v>569</v>
      </c>
      <c r="D511" s="5" t="s">
        <v>14</v>
      </c>
      <c r="E511" s="5" t="s">
        <v>570</v>
      </c>
      <c r="F511" s="5" t="s">
        <v>571</v>
      </c>
      <c r="G511" s="8">
        <v>42141</v>
      </c>
      <c r="H511" s="5">
        <v>3</v>
      </c>
      <c r="I511" s="5"/>
      <c r="J511" s="5" t="s">
        <v>17</v>
      </c>
    </row>
    <row r="512" spans="1:10" x14ac:dyDescent="0.25">
      <c r="A512" s="5"/>
      <c r="B512" s="5"/>
      <c r="C512" s="7"/>
      <c r="D512" s="5"/>
      <c r="E512" s="5"/>
      <c r="F512" s="5"/>
      <c r="G512" s="8"/>
      <c r="H512" s="5"/>
      <c r="I512" s="5"/>
      <c r="J512" s="5"/>
    </row>
    <row r="513" spans="1:10" ht="195" customHeight="1" x14ac:dyDescent="0.25">
      <c r="A513" s="5" t="s">
        <v>11</v>
      </c>
      <c r="B513" s="5" t="s">
        <v>18</v>
      </c>
      <c r="C513" s="7" t="s">
        <v>572</v>
      </c>
      <c r="D513" s="5" t="s">
        <v>14</v>
      </c>
      <c r="E513" s="5" t="s">
        <v>573</v>
      </c>
      <c r="F513" s="5" t="s">
        <v>574</v>
      </c>
      <c r="G513" s="8">
        <v>42007</v>
      </c>
      <c r="H513" s="5">
        <v>3</v>
      </c>
      <c r="I513" s="5"/>
      <c r="J513" s="5" t="s">
        <v>17</v>
      </c>
    </row>
    <row r="514" spans="1:10" x14ac:dyDescent="0.25">
      <c r="A514" s="5"/>
      <c r="B514" s="5"/>
      <c r="C514" s="7"/>
      <c r="D514" s="5"/>
      <c r="E514" s="5"/>
      <c r="F514" s="5"/>
      <c r="G514" s="8"/>
      <c r="H514" s="5"/>
      <c r="I514" s="5"/>
      <c r="J514" s="5"/>
    </row>
    <row r="515" spans="1:10" ht="195" customHeight="1" x14ac:dyDescent="0.25">
      <c r="A515" s="5" t="s">
        <v>11</v>
      </c>
      <c r="B515" s="5" t="s">
        <v>18</v>
      </c>
      <c r="C515" s="7" t="s">
        <v>575</v>
      </c>
      <c r="D515" s="5" t="s">
        <v>14</v>
      </c>
      <c r="E515" s="5" t="s">
        <v>576</v>
      </c>
      <c r="F515" s="5" t="s">
        <v>577</v>
      </c>
      <c r="G515" s="8">
        <v>42099</v>
      </c>
      <c r="H515" s="5">
        <v>3</v>
      </c>
      <c r="I515" s="5"/>
      <c r="J515" s="5" t="s">
        <v>17</v>
      </c>
    </row>
    <row r="516" spans="1:10" x14ac:dyDescent="0.25">
      <c r="A516" s="5"/>
      <c r="B516" s="5"/>
      <c r="C516" s="7"/>
      <c r="D516" s="5"/>
      <c r="E516" s="5"/>
      <c r="F516" s="5"/>
      <c r="G516" s="8"/>
      <c r="H516" s="5"/>
      <c r="I516" s="5"/>
      <c r="J516" s="5"/>
    </row>
    <row r="517" spans="1:10" ht="195" customHeight="1" x14ac:dyDescent="0.25">
      <c r="A517" s="5" t="s">
        <v>11</v>
      </c>
      <c r="B517" s="5" t="s">
        <v>12</v>
      </c>
      <c r="C517" s="7" t="s">
        <v>578</v>
      </c>
      <c r="D517" s="5" t="s">
        <v>14</v>
      </c>
      <c r="E517" s="5" t="s">
        <v>579</v>
      </c>
      <c r="F517" s="5" t="s">
        <v>580</v>
      </c>
      <c r="G517" s="5">
        <f>-3 / 35</f>
        <v>-8.5714285714285715E-2</v>
      </c>
      <c r="H517" s="5">
        <v>3</v>
      </c>
      <c r="I517" s="5"/>
      <c r="J517" s="5" t="s">
        <v>17</v>
      </c>
    </row>
    <row r="518" spans="1:10" x14ac:dyDescent="0.25">
      <c r="A518" s="5"/>
      <c r="B518" s="5"/>
      <c r="C518" s="7"/>
      <c r="D518" s="5"/>
      <c r="E518" s="5"/>
      <c r="F518" s="5"/>
      <c r="G518" s="5"/>
      <c r="H518" s="5"/>
      <c r="I518" s="5"/>
      <c r="J518" s="5"/>
    </row>
    <row r="519" spans="1:10" ht="195" customHeight="1" x14ac:dyDescent="0.25">
      <c r="A519" s="5" t="s">
        <v>11</v>
      </c>
      <c r="B519" s="5" t="s">
        <v>12</v>
      </c>
      <c r="C519" s="7" t="s">
        <v>581</v>
      </c>
      <c r="D519" s="5" t="s">
        <v>14</v>
      </c>
      <c r="E519" s="5" t="s">
        <v>582</v>
      </c>
      <c r="F519" s="5" t="s">
        <v>580</v>
      </c>
      <c r="G519" s="5">
        <f>-5 / 35</f>
        <v>-0.14285714285714285</v>
      </c>
      <c r="H519" s="5">
        <v>3</v>
      </c>
      <c r="I519" s="5"/>
      <c r="J519" s="5" t="s">
        <v>583</v>
      </c>
    </row>
    <row r="520" spans="1:10" x14ac:dyDescent="0.25">
      <c r="A520" s="5"/>
      <c r="B520" s="5"/>
      <c r="C520" s="7"/>
      <c r="D520" s="5"/>
      <c r="E520" s="5"/>
      <c r="F520" s="5"/>
      <c r="G520" s="5"/>
      <c r="H520" s="5"/>
      <c r="I520" s="5"/>
      <c r="J520" s="5"/>
    </row>
    <row r="523" spans="1:10" ht="45" x14ac:dyDescent="0.25">
      <c r="A523" s="1" t="s">
        <v>1</v>
      </c>
      <c r="B523" s="1" t="s">
        <v>2</v>
      </c>
      <c r="C523" s="1" t="s">
        <v>3</v>
      </c>
      <c r="D523" s="1" t="s">
        <v>4</v>
      </c>
      <c r="E523" s="1" t="s">
        <v>5</v>
      </c>
      <c r="F523" s="1" t="s">
        <v>6</v>
      </c>
      <c r="G523" s="1" t="s">
        <v>7</v>
      </c>
      <c r="H523" s="1" t="s">
        <v>8</v>
      </c>
      <c r="I523" s="1" t="s">
        <v>9</v>
      </c>
      <c r="J523" s="1" t="s">
        <v>10</v>
      </c>
    </row>
    <row r="524" spans="1:10" ht="195" customHeight="1" x14ac:dyDescent="0.25">
      <c r="A524" s="5" t="s">
        <v>11</v>
      </c>
      <c r="B524" s="5" t="s">
        <v>18</v>
      </c>
      <c r="C524" s="7" t="s">
        <v>584</v>
      </c>
      <c r="D524" s="5" t="s">
        <v>14</v>
      </c>
      <c r="E524" s="5" t="s">
        <v>585</v>
      </c>
      <c r="F524" s="5" t="s">
        <v>574</v>
      </c>
      <c r="G524" s="6">
        <v>18507</v>
      </c>
      <c r="H524" s="5">
        <v>3</v>
      </c>
      <c r="I524" s="5"/>
      <c r="J524" s="5" t="s">
        <v>17</v>
      </c>
    </row>
    <row r="525" spans="1:10" x14ac:dyDescent="0.25">
      <c r="A525" s="5"/>
      <c r="B525" s="5"/>
      <c r="C525" s="7"/>
      <c r="D525" s="5"/>
      <c r="E525" s="5"/>
      <c r="F525" s="5"/>
      <c r="G525" s="6"/>
      <c r="H525" s="5"/>
      <c r="I525" s="5"/>
      <c r="J525" s="5"/>
    </row>
    <row r="526" spans="1:10" ht="195" customHeight="1" x14ac:dyDescent="0.25">
      <c r="A526" s="5" t="s">
        <v>11</v>
      </c>
      <c r="B526" s="5" t="s">
        <v>18</v>
      </c>
      <c r="C526" s="7" t="s">
        <v>586</v>
      </c>
      <c r="D526" s="5" t="s">
        <v>14</v>
      </c>
      <c r="E526" s="5" t="s">
        <v>587</v>
      </c>
      <c r="F526" s="5" t="s">
        <v>574</v>
      </c>
      <c r="G526" s="6">
        <v>18384</v>
      </c>
      <c r="H526" s="5">
        <v>3</v>
      </c>
      <c r="I526" s="5"/>
      <c r="J526" s="5" t="s">
        <v>17</v>
      </c>
    </row>
    <row r="527" spans="1:10" x14ac:dyDescent="0.25">
      <c r="A527" s="5"/>
      <c r="B527" s="5"/>
      <c r="C527" s="7"/>
      <c r="D527" s="5"/>
      <c r="E527" s="5"/>
      <c r="F527" s="5"/>
      <c r="G527" s="6"/>
      <c r="H527" s="5"/>
      <c r="I527" s="5"/>
      <c r="J527" s="5"/>
    </row>
    <row r="528" spans="1:10" ht="195" customHeight="1" x14ac:dyDescent="0.25">
      <c r="A528" s="5" t="s">
        <v>11</v>
      </c>
      <c r="B528" s="5" t="s">
        <v>18</v>
      </c>
      <c r="C528" s="7" t="s">
        <v>588</v>
      </c>
      <c r="D528" s="5" t="s">
        <v>14</v>
      </c>
      <c r="E528" s="5" t="s">
        <v>589</v>
      </c>
      <c r="F528" s="5" t="s">
        <v>346</v>
      </c>
      <c r="G528" s="6">
        <v>18476</v>
      </c>
      <c r="H528" s="5">
        <v>3</v>
      </c>
      <c r="I528" s="5"/>
      <c r="J528" s="5" t="s">
        <v>17</v>
      </c>
    </row>
    <row r="529" spans="1:10" x14ac:dyDescent="0.25">
      <c r="A529" s="5"/>
      <c r="B529" s="5"/>
      <c r="C529" s="7"/>
      <c r="D529" s="5"/>
      <c r="E529" s="5"/>
      <c r="F529" s="5"/>
      <c r="G529" s="6"/>
      <c r="H529" s="5"/>
      <c r="I529" s="5"/>
      <c r="J529" s="5"/>
    </row>
    <row r="530" spans="1:10" ht="195" customHeight="1" x14ac:dyDescent="0.25">
      <c r="A530" s="5" t="s">
        <v>11</v>
      </c>
      <c r="B530" s="5" t="s">
        <v>18</v>
      </c>
      <c r="C530" s="7" t="s">
        <v>590</v>
      </c>
      <c r="D530" s="5" t="s">
        <v>14</v>
      </c>
      <c r="E530" s="5" t="s">
        <v>591</v>
      </c>
      <c r="F530" s="5" t="s">
        <v>346</v>
      </c>
      <c r="G530" s="6">
        <v>18476</v>
      </c>
      <c r="H530" s="5">
        <v>3</v>
      </c>
      <c r="I530" s="5"/>
      <c r="J530" s="5" t="s">
        <v>17</v>
      </c>
    </row>
    <row r="531" spans="1:10" x14ac:dyDescent="0.25">
      <c r="A531" s="5"/>
      <c r="B531" s="5"/>
      <c r="C531" s="7"/>
      <c r="D531" s="5"/>
      <c r="E531" s="5"/>
      <c r="F531" s="5"/>
      <c r="G531" s="6"/>
      <c r="H531" s="5"/>
      <c r="I531" s="5"/>
      <c r="J531" s="5"/>
    </row>
    <row r="532" spans="1:10" ht="180" customHeight="1" x14ac:dyDescent="0.25">
      <c r="A532" s="5" t="s">
        <v>11</v>
      </c>
      <c r="B532" s="5" t="s">
        <v>18</v>
      </c>
      <c r="C532" s="7" t="s">
        <v>592</v>
      </c>
      <c r="D532" s="5" t="s">
        <v>14</v>
      </c>
      <c r="E532" s="5" t="s">
        <v>593</v>
      </c>
      <c r="F532" s="5" t="s">
        <v>594</v>
      </c>
      <c r="G532" s="5" t="s">
        <v>49</v>
      </c>
      <c r="H532" s="5">
        <v>3</v>
      </c>
      <c r="I532" s="5"/>
      <c r="J532" s="5" t="s">
        <v>17</v>
      </c>
    </row>
    <row r="533" spans="1:10" x14ac:dyDescent="0.25">
      <c r="A533" s="5"/>
      <c r="B533" s="5"/>
      <c r="C533" s="7"/>
      <c r="D533" s="5"/>
      <c r="E533" s="5"/>
      <c r="F533" s="5"/>
      <c r="G533" s="5"/>
      <c r="H533" s="5"/>
      <c r="I533" s="5"/>
      <c r="J533" s="5"/>
    </row>
    <row r="534" spans="1:10" ht="180" customHeight="1" x14ac:dyDescent="0.25">
      <c r="A534" s="5" t="s">
        <v>11</v>
      </c>
      <c r="B534" s="5" t="s">
        <v>18</v>
      </c>
      <c r="C534" s="7" t="s">
        <v>595</v>
      </c>
      <c r="D534" s="5" t="s">
        <v>14</v>
      </c>
      <c r="E534" s="5" t="s">
        <v>596</v>
      </c>
      <c r="F534" s="5" t="s">
        <v>594</v>
      </c>
      <c r="G534" s="5" t="s">
        <v>597</v>
      </c>
      <c r="H534" s="5">
        <v>3</v>
      </c>
      <c r="I534" s="5"/>
      <c r="J534" s="5" t="s">
        <v>17</v>
      </c>
    </row>
    <row r="535" spans="1:10" x14ac:dyDescent="0.25">
      <c r="A535" s="5"/>
      <c r="B535" s="5"/>
      <c r="C535" s="7"/>
      <c r="D535" s="5"/>
      <c r="E535" s="5"/>
      <c r="F535" s="5"/>
      <c r="G535" s="5"/>
      <c r="H535" s="5"/>
      <c r="I535" s="5"/>
      <c r="J535" s="5"/>
    </row>
    <row r="536" spans="1:10" ht="255" customHeight="1" x14ac:dyDescent="0.25">
      <c r="A536" s="5" t="s">
        <v>11</v>
      </c>
      <c r="B536" s="5" t="s">
        <v>12</v>
      </c>
      <c r="C536" s="7" t="s">
        <v>598</v>
      </c>
      <c r="D536" s="5" t="s">
        <v>14</v>
      </c>
      <c r="E536" s="5" t="s">
        <v>25</v>
      </c>
      <c r="F536" s="5" t="s">
        <v>346</v>
      </c>
      <c r="G536" s="5" t="s">
        <v>40</v>
      </c>
      <c r="H536" s="5">
        <v>3</v>
      </c>
      <c r="I536" s="5"/>
      <c r="J536" s="5" t="s">
        <v>17</v>
      </c>
    </row>
    <row r="537" spans="1:10" x14ac:dyDescent="0.25">
      <c r="A537" s="5"/>
      <c r="B537" s="5"/>
      <c r="C537" s="7"/>
      <c r="D537" s="5"/>
      <c r="E537" s="5"/>
      <c r="F537" s="5"/>
      <c r="G537" s="5"/>
      <c r="H537" s="5"/>
      <c r="I537" s="5"/>
      <c r="J537" s="5"/>
    </row>
    <row r="538" spans="1:10" ht="195" customHeight="1" x14ac:dyDescent="0.25">
      <c r="A538" s="5" t="s">
        <v>11</v>
      </c>
      <c r="B538" s="5" t="s">
        <v>18</v>
      </c>
      <c r="C538" s="7" t="s">
        <v>599</v>
      </c>
      <c r="D538" s="5" t="s">
        <v>14</v>
      </c>
      <c r="E538" s="5" t="s">
        <v>600</v>
      </c>
      <c r="F538" s="5" t="s">
        <v>594</v>
      </c>
      <c r="G538" s="5" t="s">
        <v>601</v>
      </c>
      <c r="H538" s="5">
        <v>3</v>
      </c>
      <c r="I538" s="5"/>
      <c r="J538" s="5" t="s">
        <v>17</v>
      </c>
    </row>
    <row r="539" spans="1:10" x14ac:dyDescent="0.25">
      <c r="A539" s="5"/>
      <c r="B539" s="5"/>
      <c r="C539" s="7"/>
      <c r="D539" s="5"/>
      <c r="E539" s="5"/>
      <c r="F539" s="5"/>
      <c r="G539" s="5"/>
      <c r="H539" s="5"/>
      <c r="I539" s="5"/>
      <c r="J539" s="5"/>
    </row>
    <row r="540" spans="1:10" ht="195" customHeight="1" x14ac:dyDescent="0.25">
      <c r="A540" s="5" t="s">
        <v>11</v>
      </c>
      <c r="B540" s="5" t="s">
        <v>18</v>
      </c>
      <c r="C540" s="7" t="s">
        <v>602</v>
      </c>
      <c r="D540" s="5" t="s">
        <v>14</v>
      </c>
      <c r="E540" s="5" t="s">
        <v>603</v>
      </c>
      <c r="F540" s="5" t="s">
        <v>574</v>
      </c>
      <c r="G540" s="6">
        <v>12905</v>
      </c>
      <c r="H540" s="5">
        <v>3</v>
      </c>
      <c r="I540" s="5"/>
      <c r="J540" s="5" t="s">
        <v>17</v>
      </c>
    </row>
    <row r="541" spans="1:10" x14ac:dyDescent="0.25">
      <c r="A541" s="5"/>
      <c r="B541" s="5"/>
      <c r="C541" s="7"/>
      <c r="D541" s="5"/>
      <c r="E541" s="5"/>
      <c r="F541" s="5"/>
      <c r="G541" s="6"/>
      <c r="H541" s="5"/>
      <c r="I541" s="5"/>
      <c r="J541" s="5"/>
    </row>
    <row r="542" spans="1:10" ht="195" customHeight="1" x14ac:dyDescent="0.25">
      <c r="A542" s="5" t="s">
        <v>11</v>
      </c>
      <c r="B542" s="5" t="s">
        <v>18</v>
      </c>
      <c r="C542" s="7" t="s">
        <v>604</v>
      </c>
      <c r="D542" s="5" t="s">
        <v>14</v>
      </c>
      <c r="E542" s="5" t="s">
        <v>573</v>
      </c>
      <c r="F542" s="5" t="s">
        <v>574</v>
      </c>
      <c r="G542" s="8">
        <v>42121</v>
      </c>
      <c r="H542" s="5">
        <v>3</v>
      </c>
      <c r="I542" s="5"/>
      <c r="J542" s="5" t="s">
        <v>17</v>
      </c>
    </row>
    <row r="543" spans="1:10" x14ac:dyDescent="0.25">
      <c r="A543" s="5"/>
      <c r="B543" s="5"/>
      <c r="C543" s="7"/>
      <c r="D543" s="5"/>
      <c r="E543" s="5"/>
      <c r="F543" s="5"/>
      <c r="G543" s="8"/>
      <c r="H543" s="5"/>
      <c r="I543" s="5"/>
      <c r="J543" s="5"/>
    </row>
    <row r="544" spans="1:10" ht="195" customHeight="1" x14ac:dyDescent="0.25">
      <c r="A544" s="5" t="s">
        <v>11</v>
      </c>
      <c r="B544" s="5" t="s">
        <v>18</v>
      </c>
      <c r="C544" s="7" t="s">
        <v>605</v>
      </c>
      <c r="D544" s="5" t="s">
        <v>14</v>
      </c>
      <c r="E544" s="5" t="s">
        <v>606</v>
      </c>
      <c r="F544" s="5" t="s">
        <v>594</v>
      </c>
      <c r="G544" s="5" t="s">
        <v>607</v>
      </c>
      <c r="H544" s="5">
        <v>3</v>
      </c>
      <c r="I544" s="5"/>
      <c r="J544" s="5" t="s">
        <v>17</v>
      </c>
    </row>
    <row r="545" spans="1:10" x14ac:dyDescent="0.25">
      <c r="A545" s="5"/>
      <c r="B545" s="5"/>
      <c r="C545" s="7"/>
      <c r="D545" s="5"/>
      <c r="E545" s="5"/>
      <c r="F545" s="5"/>
      <c r="G545" s="5"/>
      <c r="H545" s="5"/>
      <c r="I545" s="5"/>
      <c r="J545" s="5"/>
    </row>
    <row r="546" spans="1:10" ht="180" customHeight="1" x14ac:dyDescent="0.25">
      <c r="A546" s="5" t="s">
        <v>11</v>
      </c>
      <c r="B546" s="5" t="s">
        <v>12</v>
      </c>
      <c r="C546" s="7" t="s">
        <v>608</v>
      </c>
      <c r="D546" s="5" t="s">
        <v>14</v>
      </c>
      <c r="E546" s="5" t="s">
        <v>609</v>
      </c>
      <c r="F546" s="5" t="s">
        <v>610</v>
      </c>
      <c r="G546" s="5">
        <f>-2 / 25</f>
        <v>-0.08</v>
      </c>
      <c r="H546" s="5">
        <v>3</v>
      </c>
      <c r="I546" s="5"/>
      <c r="J546" s="5" t="s">
        <v>17</v>
      </c>
    </row>
    <row r="547" spans="1:10" x14ac:dyDescent="0.25">
      <c r="A547" s="5"/>
      <c r="B547" s="5"/>
      <c r="C547" s="7"/>
      <c r="D547" s="5"/>
      <c r="E547" s="5"/>
      <c r="F547" s="5"/>
      <c r="G547" s="5"/>
      <c r="H547" s="5"/>
      <c r="I547" s="5"/>
      <c r="J547" s="5"/>
    </row>
    <row r="548" spans="1:10" ht="255" customHeight="1" x14ac:dyDescent="0.25">
      <c r="A548" s="5" t="s">
        <v>11</v>
      </c>
      <c r="B548" s="5" t="s">
        <v>12</v>
      </c>
      <c r="C548" s="7" t="s">
        <v>611</v>
      </c>
      <c r="D548" s="5" t="s">
        <v>14</v>
      </c>
      <c r="E548" s="5" t="s">
        <v>25</v>
      </c>
      <c r="F548" s="5" t="s">
        <v>610</v>
      </c>
      <c r="G548" s="5" t="s">
        <v>40</v>
      </c>
      <c r="H548" s="5">
        <v>3</v>
      </c>
      <c r="I548" s="5"/>
      <c r="J548" s="5" t="s">
        <v>17</v>
      </c>
    </row>
    <row r="549" spans="1:10" x14ac:dyDescent="0.25">
      <c r="A549" s="5"/>
      <c r="B549" s="5"/>
      <c r="C549" s="7"/>
      <c r="D549" s="5"/>
      <c r="E549" s="5"/>
      <c r="F549" s="5"/>
      <c r="G549" s="5"/>
      <c r="H549" s="5"/>
      <c r="I549" s="5"/>
      <c r="J549" s="5"/>
    </row>
    <row r="550" spans="1:10" ht="195" customHeight="1" x14ac:dyDescent="0.25">
      <c r="A550" s="5" t="s">
        <v>11</v>
      </c>
      <c r="B550" s="5" t="s">
        <v>18</v>
      </c>
      <c r="C550" s="7" t="s">
        <v>612</v>
      </c>
      <c r="D550" s="5" t="s">
        <v>14</v>
      </c>
      <c r="E550" s="5" t="s">
        <v>613</v>
      </c>
      <c r="F550" s="5" t="s">
        <v>614</v>
      </c>
      <c r="G550" s="6">
        <v>15462</v>
      </c>
      <c r="H550" s="5">
        <v>3</v>
      </c>
      <c r="I550" s="5"/>
      <c r="J550" s="5" t="s">
        <v>17</v>
      </c>
    </row>
    <row r="551" spans="1:10" x14ac:dyDescent="0.25">
      <c r="A551" s="5"/>
      <c r="B551" s="5"/>
      <c r="C551" s="7"/>
      <c r="D551" s="5"/>
      <c r="E551" s="5"/>
      <c r="F551" s="5"/>
      <c r="G551" s="6"/>
      <c r="H551" s="5"/>
      <c r="I551" s="5"/>
      <c r="J551" s="5"/>
    </row>
    <row r="552" spans="1:10" ht="195" customHeight="1" x14ac:dyDescent="0.25">
      <c r="A552" s="5" t="s">
        <v>11</v>
      </c>
      <c r="B552" s="5" t="s">
        <v>18</v>
      </c>
      <c r="C552" s="7" t="s">
        <v>615</v>
      </c>
      <c r="D552" s="5" t="s">
        <v>14</v>
      </c>
      <c r="E552" s="5" t="s">
        <v>616</v>
      </c>
      <c r="F552" s="5" t="s">
        <v>614</v>
      </c>
      <c r="G552" s="5" t="s">
        <v>617</v>
      </c>
      <c r="H552" s="5">
        <v>3</v>
      </c>
      <c r="I552" s="5"/>
      <c r="J552" s="5" t="s">
        <v>17</v>
      </c>
    </row>
    <row r="553" spans="1:10" x14ac:dyDescent="0.25">
      <c r="A553" s="5"/>
      <c r="B553" s="5"/>
      <c r="C553" s="7"/>
      <c r="D553" s="5"/>
      <c r="E553" s="5"/>
      <c r="F553" s="5"/>
      <c r="G553" s="5"/>
      <c r="H553" s="5"/>
      <c r="I553" s="5"/>
      <c r="J553" s="5"/>
    </row>
    <row r="554" spans="1:10" ht="195" customHeight="1" x14ac:dyDescent="0.25">
      <c r="A554" s="5" t="s">
        <v>11</v>
      </c>
      <c r="B554" s="5" t="s">
        <v>18</v>
      </c>
      <c r="C554" s="7" t="s">
        <v>618</v>
      </c>
      <c r="D554" s="5" t="s">
        <v>14</v>
      </c>
      <c r="E554" s="5" t="s">
        <v>619</v>
      </c>
      <c r="F554" s="5" t="s">
        <v>614</v>
      </c>
      <c r="G554" s="6">
        <v>18507</v>
      </c>
      <c r="H554" s="5">
        <v>3</v>
      </c>
      <c r="I554" s="5"/>
      <c r="J554" s="5" t="s">
        <v>17</v>
      </c>
    </row>
    <row r="555" spans="1:10" x14ac:dyDescent="0.25">
      <c r="A555" s="5"/>
      <c r="B555" s="5"/>
      <c r="C555" s="7"/>
      <c r="D555" s="5"/>
      <c r="E555" s="5"/>
      <c r="F555" s="5"/>
      <c r="G555" s="6"/>
      <c r="H555" s="5"/>
      <c r="I555" s="5"/>
      <c r="J555" s="5"/>
    </row>
    <row r="556" spans="1:10" ht="180" customHeight="1" x14ac:dyDescent="0.25">
      <c r="A556" s="5" t="s">
        <v>11</v>
      </c>
      <c r="B556" s="5" t="s">
        <v>18</v>
      </c>
      <c r="C556" s="7" t="s">
        <v>620</v>
      </c>
      <c r="D556" s="5" t="s">
        <v>14</v>
      </c>
      <c r="E556" s="5" t="s">
        <v>621</v>
      </c>
      <c r="F556" s="5" t="s">
        <v>622</v>
      </c>
      <c r="G556" s="6">
        <v>15401</v>
      </c>
      <c r="H556" s="5">
        <v>3</v>
      </c>
      <c r="I556" s="5"/>
      <c r="J556" s="5" t="s">
        <v>17</v>
      </c>
    </row>
    <row r="557" spans="1:10" x14ac:dyDescent="0.25">
      <c r="A557" s="5"/>
      <c r="B557" s="5"/>
      <c r="C557" s="7"/>
      <c r="D557" s="5"/>
      <c r="E557" s="5"/>
      <c r="F557" s="5"/>
      <c r="G557" s="6"/>
      <c r="H557" s="5"/>
      <c r="I557" s="5"/>
      <c r="J557" s="5"/>
    </row>
    <row r="558" spans="1:10" ht="180" customHeight="1" x14ac:dyDescent="0.25">
      <c r="A558" s="5" t="s">
        <v>11</v>
      </c>
      <c r="B558" s="5" t="s">
        <v>18</v>
      </c>
      <c r="C558" s="7" t="s">
        <v>623</v>
      </c>
      <c r="D558" s="5" t="s">
        <v>14</v>
      </c>
      <c r="E558" s="5" t="s">
        <v>624</v>
      </c>
      <c r="F558" s="5" t="s">
        <v>625</v>
      </c>
      <c r="G558" s="6">
        <v>16132</v>
      </c>
      <c r="H558" s="5">
        <v>3</v>
      </c>
      <c r="I558" s="5"/>
      <c r="J558" s="5" t="s">
        <v>17</v>
      </c>
    </row>
    <row r="559" spans="1:10" x14ac:dyDescent="0.25">
      <c r="A559" s="5"/>
      <c r="B559" s="5"/>
      <c r="C559" s="7"/>
      <c r="D559" s="5"/>
      <c r="E559" s="5"/>
      <c r="F559" s="5"/>
      <c r="G559" s="6"/>
      <c r="H559" s="5"/>
      <c r="I559" s="5"/>
      <c r="J559" s="5"/>
    </row>
    <row r="560" spans="1:10" ht="180" customHeight="1" x14ac:dyDescent="0.25">
      <c r="A560" s="5" t="s">
        <v>11</v>
      </c>
      <c r="B560" s="5" t="s">
        <v>18</v>
      </c>
      <c r="C560" s="7" t="s">
        <v>626</v>
      </c>
      <c r="D560" s="5" t="s">
        <v>14</v>
      </c>
      <c r="E560" s="5" t="s">
        <v>627</v>
      </c>
      <c r="F560" s="5" t="s">
        <v>625</v>
      </c>
      <c r="G560" s="6">
        <v>16132</v>
      </c>
      <c r="H560" s="5">
        <v>3</v>
      </c>
      <c r="I560" s="5"/>
      <c r="J560" s="5" t="s">
        <v>17</v>
      </c>
    </row>
    <row r="561" spans="1:10" x14ac:dyDescent="0.25">
      <c r="A561" s="5"/>
      <c r="B561" s="5"/>
      <c r="C561" s="7"/>
      <c r="D561" s="5"/>
      <c r="E561" s="5"/>
      <c r="F561" s="5"/>
      <c r="G561" s="6"/>
      <c r="H561" s="5"/>
      <c r="I561" s="5"/>
      <c r="J561" s="5"/>
    </row>
    <row r="562" spans="1:10" ht="210" customHeight="1" x14ac:dyDescent="0.25">
      <c r="A562" s="5" t="s">
        <v>11</v>
      </c>
      <c r="B562" s="5" t="s">
        <v>18</v>
      </c>
      <c r="C562" s="7" t="s">
        <v>628</v>
      </c>
      <c r="D562" s="5" t="s">
        <v>14</v>
      </c>
      <c r="E562" s="5" t="s">
        <v>629</v>
      </c>
      <c r="F562" s="5" t="s">
        <v>244</v>
      </c>
      <c r="G562" s="5" t="s">
        <v>49</v>
      </c>
      <c r="H562" s="5">
        <v>3</v>
      </c>
      <c r="I562" s="5"/>
      <c r="J562" s="5" t="s">
        <v>88</v>
      </c>
    </row>
    <row r="563" spans="1:10" x14ac:dyDescent="0.25">
      <c r="A563" s="5"/>
      <c r="B563" s="5"/>
      <c r="C563" s="7"/>
      <c r="D563" s="5"/>
      <c r="E563" s="5"/>
      <c r="F563" s="5"/>
      <c r="G563" s="5"/>
      <c r="H563" s="5"/>
      <c r="I563" s="5"/>
      <c r="J563" s="5"/>
    </row>
    <row r="567" spans="1:10" ht="45" x14ac:dyDescent="0.25">
      <c r="A567" s="1" t="s">
        <v>1</v>
      </c>
      <c r="B567" s="1" t="s">
        <v>2</v>
      </c>
      <c r="C567" s="1" t="s">
        <v>3</v>
      </c>
      <c r="D567" s="1" t="s">
        <v>4</v>
      </c>
      <c r="E567" s="1" t="s">
        <v>5</v>
      </c>
      <c r="F567" s="1" t="s">
        <v>6</v>
      </c>
      <c r="G567" s="1" t="s">
        <v>7</v>
      </c>
      <c r="H567" s="1" t="s">
        <v>8</v>
      </c>
      <c r="I567" s="1" t="s">
        <v>9</v>
      </c>
      <c r="J567" s="1" t="s">
        <v>10</v>
      </c>
    </row>
    <row r="568" spans="1:10" ht="195" customHeight="1" x14ac:dyDescent="0.25">
      <c r="A568" s="5" t="s">
        <v>11</v>
      </c>
      <c r="B568" s="5" t="s">
        <v>18</v>
      </c>
      <c r="C568" s="7" t="s">
        <v>630</v>
      </c>
      <c r="D568" s="5" t="s">
        <v>14</v>
      </c>
      <c r="E568" s="5" t="s">
        <v>631</v>
      </c>
      <c r="F568" s="5" t="s">
        <v>244</v>
      </c>
      <c r="G568" s="6">
        <v>15676</v>
      </c>
      <c r="H568" s="5">
        <v>3</v>
      </c>
      <c r="I568" s="5"/>
      <c r="J568" s="5" t="s">
        <v>17</v>
      </c>
    </row>
    <row r="569" spans="1:10" x14ac:dyDescent="0.25">
      <c r="A569" s="5"/>
      <c r="B569" s="5"/>
      <c r="C569" s="7"/>
      <c r="D569" s="5"/>
      <c r="E569" s="5"/>
      <c r="F569" s="5"/>
      <c r="G569" s="6"/>
      <c r="H569" s="5"/>
      <c r="I569" s="5"/>
      <c r="J569" s="5"/>
    </row>
    <row r="570" spans="1:10" ht="195" customHeight="1" x14ac:dyDescent="0.25">
      <c r="A570" s="5" t="s">
        <v>11</v>
      </c>
      <c r="B570" s="5" t="s">
        <v>18</v>
      </c>
      <c r="C570" s="7" t="s">
        <v>632</v>
      </c>
      <c r="D570" s="5" t="s">
        <v>14</v>
      </c>
      <c r="E570" s="5" t="s">
        <v>633</v>
      </c>
      <c r="F570" s="5" t="s">
        <v>244</v>
      </c>
      <c r="G570" s="5" t="s">
        <v>634</v>
      </c>
      <c r="H570" s="5">
        <v>3</v>
      </c>
      <c r="I570" s="5"/>
      <c r="J570" s="5" t="s">
        <v>17</v>
      </c>
    </row>
    <row r="571" spans="1:10" x14ac:dyDescent="0.25">
      <c r="A571" s="5"/>
      <c r="B571" s="5"/>
      <c r="C571" s="7"/>
      <c r="D571" s="5"/>
      <c r="E571" s="5"/>
      <c r="F571" s="5"/>
      <c r="G571" s="5"/>
      <c r="H571" s="5"/>
      <c r="I571" s="5"/>
      <c r="J571" s="5"/>
    </row>
    <row r="572" spans="1:10" ht="195" customHeight="1" x14ac:dyDescent="0.25">
      <c r="A572" s="5" t="s">
        <v>11</v>
      </c>
      <c r="B572" s="5" t="s">
        <v>18</v>
      </c>
      <c r="C572" s="7" t="s">
        <v>635</v>
      </c>
      <c r="D572" s="5" t="s">
        <v>14</v>
      </c>
      <c r="E572" s="5" t="s">
        <v>636</v>
      </c>
      <c r="F572" s="5" t="s">
        <v>625</v>
      </c>
      <c r="G572" s="6">
        <v>15067</v>
      </c>
      <c r="H572" s="5">
        <v>3</v>
      </c>
      <c r="I572" s="5"/>
      <c r="J572" s="5" t="s">
        <v>17</v>
      </c>
    </row>
    <row r="573" spans="1:10" x14ac:dyDescent="0.25">
      <c r="A573" s="5"/>
      <c r="B573" s="5"/>
      <c r="C573" s="7"/>
      <c r="D573" s="5"/>
      <c r="E573" s="5"/>
      <c r="F573" s="5"/>
      <c r="G573" s="6"/>
      <c r="H573" s="5"/>
      <c r="I573" s="5"/>
      <c r="J573" s="5"/>
    </row>
    <row r="574" spans="1:10" ht="195" customHeight="1" x14ac:dyDescent="0.25">
      <c r="A574" s="5" t="s">
        <v>11</v>
      </c>
      <c r="B574" s="5" t="s">
        <v>18</v>
      </c>
      <c r="C574" s="7" t="s">
        <v>637</v>
      </c>
      <c r="D574" s="5" t="s">
        <v>14</v>
      </c>
      <c r="E574" s="5" t="s">
        <v>638</v>
      </c>
      <c r="F574" s="5" t="s">
        <v>639</v>
      </c>
      <c r="G574" s="6">
        <v>12844</v>
      </c>
      <c r="H574" s="5">
        <v>4</v>
      </c>
      <c r="I574" s="5"/>
      <c r="J574" s="5" t="s">
        <v>17</v>
      </c>
    </row>
    <row r="575" spans="1:10" x14ac:dyDescent="0.25">
      <c r="A575" s="5"/>
      <c r="B575" s="5"/>
      <c r="C575" s="7"/>
      <c r="D575" s="5"/>
      <c r="E575" s="5"/>
      <c r="F575" s="5"/>
      <c r="G575" s="6"/>
      <c r="H575" s="5"/>
      <c r="I575" s="5"/>
      <c r="J575" s="5"/>
    </row>
    <row r="576" spans="1:10" ht="195" customHeight="1" x14ac:dyDescent="0.25">
      <c r="A576" s="5" t="s">
        <v>11</v>
      </c>
      <c r="B576" s="5" t="s">
        <v>18</v>
      </c>
      <c r="C576" s="7" t="s">
        <v>640</v>
      </c>
      <c r="D576" s="5" t="s">
        <v>14</v>
      </c>
      <c r="E576" s="5" t="s">
        <v>641</v>
      </c>
      <c r="F576" s="5" t="s">
        <v>639</v>
      </c>
      <c r="G576" s="6">
        <v>12966</v>
      </c>
      <c r="H576" s="5">
        <v>4</v>
      </c>
      <c r="I576" s="5"/>
      <c r="J576" s="5" t="s">
        <v>17</v>
      </c>
    </row>
    <row r="577" spans="1:10" x14ac:dyDescent="0.25">
      <c r="A577" s="5"/>
      <c r="B577" s="5"/>
      <c r="C577" s="7"/>
      <c r="D577" s="5"/>
      <c r="E577" s="5"/>
      <c r="F577" s="5"/>
      <c r="G577" s="6"/>
      <c r="H577" s="5"/>
      <c r="I577" s="5"/>
      <c r="J577" s="5"/>
    </row>
    <row r="578" spans="1:10" ht="165" customHeight="1" x14ac:dyDescent="0.25">
      <c r="A578" s="5" t="s">
        <v>11</v>
      </c>
      <c r="B578" s="5" t="s">
        <v>18</v>
      </c>
      <c r="C578" s="7" t="s">
        <v>642</v>
      </c>
      <c r="D578" s="5" t="s">
        <v>14</v>
      </c>
      <c r="E578" s="5" t="s">
        <v>643</v>
      </c>
      <c r="F578" s="5" t="s">
        <v>639</v>
      </c>
      <c r="G578" s="6">
        <v>12816</v>
      </c>
      <c r="H578" s="5">
        <v>0</v>
      </c>
      <c r="I578" s="5"/>
      <c r="J578" s="5" t="s">
        <v>17</v>
      </c>
    </row>
    <row r="579" spans="1:10" x14ac:dyDescent="0.25">
      <c r="A579" s="5"/>
      <c r="B579" s="5"/>
      <c r="C579" s="7"/>
      <c r="D579" s="5"/>
      <c r="E579" s="5"/>
      <c r="F579" s="5"/>
      <c r="G579" s="6"/>
      <c r="H579" s="5"/>
      <c r="I579" s="5"/>
      <c r="J579" s="5"/>
    </row>
    <row r="580" spans="1:10" ht="165" customHeight="1" x14ac:dyDescent="0.25">
      <c r="A580" s="5" t="s">
        <v>11</v>
      </c>
      <c r="B580" s="5" t="s">
        <v>18</v>
      </c>
      <c r="C580" s="7" t="s">
        <v>644</v>
      </c>
      <c r="D580" s="5" t="s">
        <v>14</v>
      </c>
      <c r="E580" s="5" t="s">
        <v>645</v>
      </c>
      <c r="F580" s="5" t="s">
        <v>639</v>
      </c>
      <c r="G580" s="6">
        <v>12997</v>
      </c>
      <c r="H580" s="5">
        <v>0</v>
      </c>
      <c r="I580" s="5"/>
      <c r="J580" s="5" t="s">
        <v>17</v>
      </c>
    </row>
    <row r="581" spans="1:10" x14ac:dyDescent="0.25">
      <c r="A581" s="5"/>
      <c r="B581" s="5"/>
      <c r="C581" s="7"/>
      <c r="D581" s="5"/>
      <c r="E581" s="5"/>
      <c r="F581" s="5"/>
      <c r="G581" s="6"/>
      <c r="H581" s="5"/>
      <c r="I581" s="5"/>
      <c r="J581" s="5"/>
    </row>
    <row r="582" spans="1:10" ht="195" customHeight="1" x14ac:dyDescent="0.25">
      <c r="A582" s="5" t="s">
        <v>11</v>
      </c>
      <c r="B582" s="5" t="s">
        <v>18</v>
      </c>
      <c r="C582" s="7" t="s">
        <v>646</v>
      </c>
      <c r="D582" s="5" t="s">
        <v>14</v>
      </c>
      <c r="E582" s="5" t="s">
        <v>647</v>
      </c>
      <c r="F582" s="5" t="s">
        <v>639</v>
      </c>
      <c r="G582" s="5" t="s">
        <v>648</v>
      </c>
      <c r="H582" s="5">
        <v>4</v>
      </c>
      <c r="I582" s="5"/>
      <c r="J582" s="5" t="s">
        <v>17</v>
      </c>
    </row>
    <row r="583" spans="1:10" x14ac:dyDescent="0.25">
      <c r="A583" s="5"/>
      <c r="B583" s="5"/>
      <c r="C583" s="7"/>
      <c r="D583" s="5"/>
      <c r="E583" s="5"/>
      <c r="F583" s="5"/>
      <c r="G583" s="5"/>
      <c r="H583" s="5"/>
      <c r="I583" s="5"/>
      <c r="J583" s="5"/>
    </row>
    <row r="584" spans="1:10" ht="195" customHeight="1" x14ac:dyDescent="0.25">
      <c r="A584" s="5" t="s">
        <v>11</v>
      </c>
      <c r="B584" s="5" t="s">
        <v>18</v>
      </c>
      <c r="C584" s="7" t="s">
        <v>649</v>
      </c>
      <c r="D584" s="5" t="s">
        <v>14</v>
      </c>
      <c r="E584" s="5" t="s">
        <v>650</v>
      </c>
      <c r="F584" s="5" t="s">
        <v>622</v>
      </c>
      <c r="G584" s="5" t="s">
        <v>651</v>
      </c>
      <c r="H584" s="5">
        <v>3</v>
      </c>
      <c r="I584" s="5"/>
      <c r="J584" s="5" t="s">
        <v>17</v>
      </c>
    </row>
    <row r="585" spans="1:10" x14ac:dyDescent="0.25">
      <c r="A585" s="5"/>
      <c r="B585" s="5"/>
      <c r="C585" s="7"/>
      <c r="D585" s="5"/>
      <c r="E585" s="5"/>
      <c r="F585" s="5"/>
      <c r="G585" s="5"/>
      <c r="H585" s="5"/>
      <c r="I585" s="5"/>
      <c r="J585" s="5"/>
    </row>
    <row r="586" spans="1:10" ht="210" customHeight="1" x14ac:dyDescent="0.25">
      <c r="A586" s="5" t="s">
        <v>11</v>
      </c>
      <c r="B586" s="5" t="s">
        <v>18</v>
      </c>
      <c r="C586" s="7" t="s">
        <v>652</v>
      </c>
      <c r="D586" s="5" t="s">
        <v>14</v>
      </c>
      <c r="E586" s="5" t="s">
        <v>243</v>
      </c>
      <c r="F586" s="5" t="s">
        <v>244</v>
      </c>
      <c r="G586" s="5" t="s">
        <v>653</v>
      </c>
      <c r="H586" s="5">
        <v>3</v>
      </c>
      <c r="I586" s="5"/>
      <c r="J586" s="5" t="s">
        <v>17</v>
      </c>
    </row>
    <row r="587" spans="1:10" x14ac:dyDescent="0.25">
      <c r="A587" s="5"/>
      <c r="B587" s="5"/>
      <c r="C587" s="7"/>
      <c r="D587" s="5"/>
      <c r="E587" s="5"/>
      <c r="F587" s="5"/>
      <c r="G587" s="5"/>
      <c r="H587" s="5"/>
      <c r="I587" s="5"/>
      <c r="J587" s="5"/>
    </row>
    <row r="588" spans="1:10" ht="210" customHeight="1" x14ac:dyDescent="0.25">
      <c r="A588" s="5" t="s">
        <v>11</v>
      </c>
      <c r="B588" s="5" t="s">
        <v>18</v>
      </c>
      <c r="C588" s="7" t="s">
        <v>654</v>
      </c>
      <c r="D588" s="5" t="s">
        <v>14</v>
      </c>
      <c r="E588" s="5" t="s">
        <v>655</v>
      </c>
      <c r="F588" s="5" t="s">
        <v>625</v>
      </c>
      <c r="G588" s="5" t="s">
        <v>656</v>
      </c>
      <c r="H588" s="5">
        <v>3</v>
      </c>
      <c r="I588" s="5"/>
      <c r="J588" s="5" t="s">
        <v>17</v>
      </c>
    </row>
    <row r="589" spans="1:10" x14ac:dyDescent="0.25">
      <c r="A589" s="5"/>
      <c r="B589" s="5"/>
      <c r="C589" s="7"/>
      <c r="D589" s="5"/>
      <c r="E589" s="5"/>
      <c r="F589" s="5"/>
      <c r="G589" s="5"/>
      <c r="H589" s="5"/>
      <c r="I589" s="5"/>
      <c r="J589" s="5"/>
    </row>
    <row r="590" spans="1:10" ht="195" customHeight="1" x14ac:dyDescent="0.25">
      <c r="A590" s="5" t="s">
        <v>11</v>
      </c>
      <c r="B590" s="5" t="s">
        <v>18</v>
      </c>
      <c r="C590" s="7" t="s">
        <v>657</v>
      </c>
      <c r="D590" s="5" t="s">
        <v>14</v>
      </c>
      <c r="E590" s="5" t="s">
        <v>658</v>
      </c>
      <c r="F590" s="5" t="s">
        <v>614</v>
      </c>
      <c r="G590" s="5" t="s">
        <v>653</v>
      </c>
      <c r="H590" s="5">
        <v>3</v>
      </c>
      <c r="I590" s="5"/>
      <c r="J590" s="5" t="s">
        <v>17</v>
      </c>
    </row>
    <row r="591" spans="1:10" x14ac:dyDescent="0.25">
      <c r="A591" s="5"/>
      <c r="B591" s="5"/>
      <c r="C591" s="7"/>
      <c r="D591" s="5"/>
      <c r="E591" s="5"/>
      <c r="F591" s="5"/>
      <c r="G591" s="5"/>
      <c r="H591" s="5"/>
      <c r="I591" s="5"/>
      <c r="J591" s="5"/>
    </row>
    <row r="592" spans="1:10" ht="195" customHeight="1" x14ac:dyDescent="0.25">
      <c r="A592" s="5" t="s">
        <v>11</v>
      </c>
      <c r="B592" s="5" t="s">
        <v>18</v>
      </c>
      <c r="C592" s="7" t="s">
        <v>659</v>
      </c>
      <c r="D592" s="5" t="s">
        <v>14</v>
      </c>
      <c r="E592" s="5" t="s">
        <v>660</v>
      </c>
      <c r="F592" s="5" t="s">
        <v>625</v>
      </c>
      <c r="G592" s="5" t="s">
        <v>601</v>
      </c>
      <c r="H592" s="5">
        <v>3</v>
      </c>
      <c r="I592" s="5"/>
      <c r="J592" s="5" t="s">
        <v>88</v>
      </c>
    </row>
    <row r="593" spans="1:10" x14ac:dyDescent="0.25">
      <c r="A593" s="5"/>
      <c r="B593" s="5"/>
      <c r="C593" s="7"/>
      <c r="D593" s="5"/>
      <c r="E593" s="5"/>
      <c r="F593" s="5"/>
      <c r="G593" s="5"/>
      <c r="H593" s="5"/>
      <c r="I593" s="5"/>
      <c r="J593" s="5"/>
    </row>
    <row r="596" spans="1:10" ht="270" customHeight="1" x14ac:dyDescent="0.25">
      <c r="A596" s="5" t="s">
        <v>11</v>
      </c>
      <c r="B596" s="5" t="s">
        <v>12</v>
      </c>
      <c r="C596" s="7" t="s">
        <v>661</v>
      </c>
      <c r="D596" s="5" t="s">
        <v>14</v>
      </c>
      <c r="E596" s="5" t="s">
        <v>662</v>
      </c>
      <c r="F596" s="5" t="s">
        <v>663</v>
      </c>
      <c r="G596" s="5">
        <f>-2 / 4</f>
        <v>-0.5</v>
      </c>
      <c r="H596" s="5">
        <v>4</v>
      </c>
      <c r="I596" s="5"/>
      <c r="J596" s="5" t="s">
        <v>583</v>
      </c>
    </row>
    <row r="597" spans="1:10" x14ac:dyDescent="0.25">
      <c r="A597" s="5"/>
      <c r="B597" s="5"/>
      <c r="C597" s="7"/>
      <c r="D597" s="5"/>
      <c r="E597" s="5"/>
      <c r="F597" s="5"/>
      <c r="G597" s="5"/>
      <c r="H597" s="5"/>
      <c r="I597" s="5"/>
      <c r="J597" s="5"/>
    </row>
    <row r="600" spans="1:10" ht="270" customHeight="1" x14ac:dyDescent="0.25">
      <c r="A600" s="5" t="s">
        <v>11</v>
      </c>
      <c r="B600" s="5" t="s">
        <v>12</v>
      </c>
      <c r="C600" s="7" t="s">
        <v>664</v>
      </c>
      <c r="D600" s="5" t="s">
        <v>14</v>
      </c>
      <c r="E600" s="5" t="s">
        <v>662</v>
      </c>
      <c r="F600" s="5" t="s">
        <v>665</v>
      </c>
      <c r="G600" s="5">
        <f>-2 / 5</f>
        <v>-0.4</v>
      </c>
      <c r="H600" s="5">
        <v>4</v>
      </c>
      <c r="I600" s="5"/>
      <c r="J600" s="5" t="s">
        <v>17</v>
      </c>
    </row>
    <row r="601" spans="1:10" x14ac:dyDescent="0.25">
      <c r="A601" s="5"/>
      <c r="B601" s="5"/>
      <c r="C601" s="7"/>
      <c r="D601" s="5"/>
      <c r="E601" s="5"/>
      <c r="F601" s="5"/>
      <c r="G601" s="5"/>
      <c r="H601" s="5"/>
      <c r="I601" s="5"/>
      <c r="J601" s="5"/>
    </row>
    <row r="602" spans="1:10" ht="270" customHeight="1" x14ac:dyDescent="0.25">
      <c r="A602" s="5" t="s">
        <v>11</v>
      </c>
      <c r="B602" s="5" t="s">
        <v>18</v>
      </c>
      <c r="C602" s="7" t="s">
        <v>666</v>
      </c>
      <c r="D602" s="5" t="s">
        <v>14</v>
      </c>
      <c r="E602" s="5" t="s">
        <v>662</v>
      </c>
      <c r="F602" s="5" t="s">
        <v>667</v>
      </c>
      <c r="G602" s="8">
        <v>42041</v>
      </c>
      <c r="H602" s="5">
        <v>4</v>
      </c>
      <c r="I602" s="5"/>
      <c r="J602" s="5" t="s">
        <v>17</v>
      </c>
    </row>
    <row r="603" spans="1:10" x14ac:dyDescent="0.25">
      <c r="A603" s="5"/>
      <c r="B603" s="5"/>
      <c r="C603" s="7"/>
      <c r="D603" s="5"/>
      <c r="E603" s="5"/>
      <c r="F603" s="5"/>
      <c r="G603" s="8"/>
      <c r="H603" s="5"/>
      <c r="I603" s="5"/>
      <c r="J603" s="5"/>
    </row>
    <row r="604" spans="1:10" ht="225" customHeight="1" x14ac:dyDescent="0.25">
      <c r="A604" s="5" t="s">
        <v>11</v>
      </c>
      <c r="B604" s="5" t="s">
        <v>12</v>
      </c>
      <c r="C604" s="7" t="s">
        <v>668</v>
      </c>
      <c r="D604" s="5"/>
      <c r="E604" s="5" t="s">
        <v>286</v>
      </c>
      <c r="F604" s="5" t="s">
        <v>665</v>
      </c>
      <c r="G604" s="5" t="s">
        <v>287</v>
      </c>
      <c r="H604" s="5">
        <v>3</v>
      </c>
      <c r="I604" s="5"/>
      <c r="J604" s="5" t="s">
        <v>17</v>
      </c>
    </row>
    <row r="605" spans="1:10" x14ac:dyDescent="0.25">
      <c r="A605" s="5"/>
      <c r="B605" s="5"/>
      <c r="C605" s="7"/>
      <c r="D605" s="5"/>
      <c r="E605" s="5"/>
      <c r="F605" s="5"/>
      <c r="G605" s="5"/>
      <c r="H605" s="5"/>
      <c r="I605" s="5"/>
      <c r="J605" s="5"/>
    </row>
    <row r="606" spans="1:10" ht="270" customHeight="1" x14ac:dyDescent="0.25">
      <c r="A606" s="5" t="s">
        <v>11</v>
      </c>
      <c r="B606" s="5" t="s">
        <v>18</v>
      </c>
      <c r="C606" s="7" t="s">
        <v>669</v>
      </c>
      <c r="D606" s="5" t="s">
        <v>14</v>
      </c>
      <c r="E606" s="5" t="s">
        <v>662</v>
      </c>
      <c r="F606" s="5" t="s">
        <v>670</v>
      </c>
      <c r="G606" s="8">
        <v>42067</v>
      </c>
      <c r="H606" s="5">
        <v>4</v>
      </c>
      <c r="I606" s="5"/>
      <c r="J606" s="5" t="s">
        <v>17</v>
      </c>
    </row>
    <row r="607" spans="1:10" x14ac:dyDescent="0.25">
      <c r="A607" s="5"/>
      <c r="B607" s="5"/>
      <c r="C607" s="7"/>
      <c r="D607" s="5"/>
      <c r="E607" s="5"/>
      <c r="F607" s="5"/>
      <c r="G607" s="8"/>
      <c r="H607" s="5"/>
      <c r="I607" s="5"/>
      <c r="J607" s="5"/>
    </row>
    <row r="608" spans="1:10" ht="270" customHeight="1" x14ac:dyDescent="0.25">
      <c r="A608" s="5" t="s">
        <v>11</v>
      </c>
      <c r="B608" s="5" t="s">
        <v>12</v>
      </c>
      <c r="C608" s="7" t="s">
        <v>671</v>
      </c>
      <c r="D608" s="5" t="s">
        <v>14</v>
      </c>
      <c r="E608" s="5" t="s">
        <v>662</v>
      </c>
      <c r="F608" s="5" t="s">
        <v>672</v>
      </c>
      <c r="G608" s="5">
        <f>-1 / 1</f>
        <v>-1</v>
      </c>
      <c r="H608" s="5">
        <v>4</v>
      </c>
      <c r="I608" s="5"/>
      <c r="J608" s="5" t="s">
        <v>17</v>
      </c>
    </row>
    <row r="609" spans="1:10" x14ac:dyDescent="0.25">
      <c r="A609" s="5"/>
      <c r="B609" s="5"/>
      <c r="C609" s="7"/>
      <c r="D609" s="5"/>
      <c r="E609" s="5"/>
      <c r="F609" s="5"/>
      <c r="G609" s="5"/>
      <c r="H609" s="5"/>
      <c r="I609" s="5"/>
      <c r="J609" s="5"/>
    </row>
    <row r="610" spans="1:10" ht="270" customHeight="1" x14ac:dyDescent="0.25">
      <c r="A610" s="5" t="s">
        <v>11</v>
      </c>
      <c r="B610" s="5" t="s">
        <v>18</v>
      </c>
      <c r="C610" s="7" t="s">
        <v>673</v>
      </c>
      <c r="D610" s="5" t="s">
        <v>14</v>
      </c>
      <c r="E610" s="5" t="s">
        <v>662</v>
      </c>
      <c r="F610" s="5" t="s">
        <v>674</v>
      </c>
      <c r="G610" s="8">
        <v>42006</v>
      </c>
      <c r="H610" s="5">
        <v>4</v>
      </c>
      <c r="I610" s="5"/>
      <c r="J610" s="5" t="s">
        <v>17</v>
      </c>
    </row>
    <row r="611" spans="1:10" x14ac:dyDescent="0.25">
      <c r="A611" s="5"/>
      <c r="B611" s="5"/>
      <c r="C611" s="7"/>
      <c r="D611" s="5"/>
      <c r="E611" s="5"/>
      <c r="F611" s="5"/>
      <c r="G611" s="8"/>
      <c r="H611" s="5"/>
      <c r="I611" s="5"/>
      <c r="J611" s="5"/>
    </row>
    <row r="612" spans="1:10" ht="270" customHeight="1" x14ac:dyDescent="0.25">
      <c r="A612" s="5" t="s">
        <v>11</v>
      </c>
      <c r="B612" s="5" t="s">
        <v>12</v>
      </c>
      <c r="C612" s="7" t="s">
        <v>675</v>
      </c>
      <c r="D612" s="5" t="s">
        <v>14</v>
      </c>
      <c r="E612" s="5" t="s">
        <v>662</v>
      </c>
      <c r="F612" s="5" t="s">
        <v>676</v>
      </c>
      <c r="G612" s="5" t="s">
        <v>68</v>
      </c>
      <c r="H612" s="5">
        <v>4</v>
      </c>
      <c r="I612" s="5"/>
      <c r="J612" s="5" t="s">
        <v>17</v>
      </c>
    </row>
    <row r="613" spans="1:10" x14ac:dyDescent="0.25">
      <c r="A613" s="5"/>
      <c r="B613" s="5"/>
      <c r="C613" s="7"/>
      <c r="D613" s="5"/>
      <c r="E613" s="5"/>
      <c r="F613" s="5"/>
      <c r="G613" s="5"/>
      <c r="H613" s="5"/>
      <c r="I613" s="5"/>
      <c r="J613" s="5"/>
    </row>
    <row r="614" spans="1:10" ht="270" customHeight="1" x14ac:dyDescent="0.25">
      <c r="A614" s="5" t="s">
        <v>11</v>
      </c>
      <c r="B614" s="5" t="s">
        <v>18</v>
      </c>
      <c r="C614" s="7" t="s">
        <v>677</v>
      </c>
      <c r="D614" s="5" t="s">
        <v>14</v>
      </c>
      <c r="E614" s="5" t="s">
        <v>662</v>
      </c>
      <c r="F614" s="5" t="s">
        <v>678</v>
      </c>
      <c r="G614" s="8">
        <v>42006</v>
      </c>
      <c r="H614" s="5">
        <v>4</v>
      </c>
      <c r="I614" s="5"/>
      <c r="J614" s="5" t="s">
        <v>17</v>
      </c>
    </row>
    <row r="615" spans="1:10" x14ac:dyDescent="0.25">
      <c r="A615" s="5"/>
      <c r="B615" s="5"/>
      <c r="C615" s="7"/>
      <c r="D615" s="5"/>
      <c r="E615" s="5"/>
      <c r="F615" s="5"/>
      <c r="G615" s="8"/>
      <c r="H615" s="5"/>
      <c r="I615" s="5"/>
      <c r="J615" s="5"/>
    </row>
    <row r="616" spans="1:10" ht="270" customHeight="1" x14ac:dyDescent="0.25">
      <c r="A616" s="5" t="s">
        <v>11</v>
      </c>
      <c r="B616" s="5" t="s">
        <v>12</v>
      </c>
      <c r="C616" s="7" t="s">
        <v>679</v>
      </c>
      <c r="D616" s="5" t="s">
        <v>14</v>
      </c>
      <c r="E616" s="5" t="s">
        <v>662</v>
      </c>
      <c r="F616" s="5" t="s">
        <v>680</v>
      </c>
      <c r="G616" s="5">
        <f>-1 / 1</f>
        <v>-1</v>
      </c>
      <c r="H616" s="5">
        <v>4</v>
      </c>
      <c r="I616" s="5"/>
      <c r="J616" s="5" t="s">
        <v>17</v>
      </c>
    </row>
    <row r="617" spans="1:10" x14ac:dyDescent="0.25">
      <c r="A617" s="5"/>
      <c r="B617" s="5"/>
      <c r="C617" s="7"/>
      <c r="D617" s="5"/>
      <c r="E617" s="5"/>
      <c r="F617" s="5"/>
      <c r="G617" s="5"/>
      <c r="H617" s="5"/>
      <c r="I617" s="5"/>
      <c r="J617" s="5"/>
    </row>
    <row r="618" spans="1:10" ht="270" customHeight="1" x14ac:dyDescent="0.25">
      <c r="A618" s="5" t="s">
        <v>11</v>
      </c>
      <c r="B618" s="5" t="s">
        <v>12</v>
      </c>
      <c r="C618" s="7" t="s">
        <v>681</v>
      </c>
      <c r="D618" s="5" t="s">
        <v>14</v>
      </c>
      <c r="E618" s="5" t="s">
        <v>662</v>
      </c>
      <c r="F618" s="5" t="s">
        <v>682</v>
      </c>
      <c r="G618" s="5" t="s">
        <v>40</v>
      </c>
      <c r="H618" s="5">
        <v>4</v>
      </c>
      <c r="I618" s="5"/>
      <c r="J618" s="5" t="s">
        <v>17</v>
      </c>
    </row>
    <row r="619" spans="1:10" x14ac:dyDescent="0.25">
      <c r="A619" s="5"/>
      <c r="B619" s="5"/>
      <c r="C619" s="7"/>
      <c r="D619" s="5"/>
      <c r="E619" s="5"/>
      <c r="F619" s="5"/>
      <c r="G619" s="5"/>
      <c r="H619" s="5"/>
      <c r="I619" s="5"/>
      <c r="J619" s="5"/>
    </row>
    <row r="620" spans="1:10" x14ac:dyDescent="0.25">
      <c r="A620" s="2"/>
      <c r="B620" s="2"/>
      <c r="C620" s="3"/>
      <c r="D620" s="2"/>
      <c r="E620" s="2"/>
      <c r="F620" s="2"/>
      <c r="G620" s="2"/>
      <c r="H620" s="2"/>
      <c r="I620" s="2"/>
      <c r="J620" s="2"/>
    </row>
    <row r="621" spans="1:10" ht="270" customHeight="1" x14ac:dyDescent="0.25">
      <c r="A621" s="5" t="s">
        <v>11</v>
      </c>
      <c r="B621" s="5" t="s">
        <v>12</v>
      </c>
      <c r="C621" s="7" t="s">
        <v>684</v>
      </c>
      <c r="D621" s="5" t="s">
        <v>14</v>
      </c>
      <c r="E621" s="5" t="s">
        <v>662</v>
      </c>
      <c r="F621" s="5" t="s">
        <v>685</v>
      </c>
      <c r="G621" s="5">
        <f>-1 / 1</f>
        <v>-1</v>
      </c>
      <c r="H621" s="5">
        <v>4</v>
      </c>
      <c r="I621" s="5"/>
      <c r="J621" s="5" t="s">
        <v>17</v>
      </c>
    </row>
    <row r="622" spans="1:10" x14ac:dyDescent="0.25">
      <c r="A622" s="5"/>
      <c r="B622" s="5"/>
      <c r="C622" s="7"/>
      <c r="D622" s="5"/>
      <c r="E622" s="5"/>
      <c r="F622" s="5"/>
      <c r="G622" s="5"/>
      <c r="H622" s="5"/>
      <c r="I622" s="5"/>
      <c r="J622" s="5"/>
    </row>
    <row r="623" spans="1:10" ht="270" customHeight="1" x14ac:dyDescent="0.25">
      <c r="A623" s="5" t="s">
        <v>11</v>
      </c>
      <c r="B623" s="5" t="s">
        <v>12</v>
      </c>
      <c r="C623" s="7" t="s">
        <v>686</v>
      </c>
      <c r="D623" s="5" t="s">
        <v>14</v>
      </c>
      <c r="E623" s="5" t="s">
        <v>662</v>
      </c>
      <c r="F623" s="5" t="s">
        <v>687</v>
      </c>
      <c r="G623" s="5" t="s">
        <v>40</v>
      </c>
      <c r="H623" s="5">
        <v>4</v>
      </c>
      <c r="I623" s="5"/>
      <c r="J623" s="5" t="s">
        <v>433</v>
      </c>
    </row>
    <row r="624" spans="1:10" x14ac:dyDescent="0.25">
      <c r="A624" s="5"/>
      <c r="B624" s="5"/>
      <c r="C624" s="7"/>
      <c r="D624" s="5"/>
      <c r="E624" s="5"/>
      <c r="F624" s="5"/>
      <c r="G624" s="5"/>
      <c r="H624" s="5"/>
      <c r="I624" s="5"/>
      <c r="J624" s="5"/>
    </row>
    <row r="628" spans="1:10" ht="255" customHeight="1" x14ac:dyDescent="0.25">
      <c r="A628" s="5" t="s">
        <v>11</v>
      </c>
      <c r="B628" s="5" t="s">
        <v>12</v>
      </c>
      <c r="C628" s="7" t="s">
        <v>688</v>
      </c>
      <c r="D628" s="5" t="s">
        <v>14</v>
      </c>
      <c r="E628" s="5" t="s">
        <v>25</v>
      </c>
      <c r="F628" s="5" t="s">
        <v>689</v>
      </c>
      <c r="G628" s="5">
        <f>-1 / 1</f>
        <v>-1</v>
      </c>
      <c r="H628" s="5">
        <v>3</v>
      </c>
      <c r="I628" s="5"/>
      <c r="J628" s="5" t="s">
        <v>17</v>
      </c>
    </row>
    <row r="629" spans="1:10" x14ac:dyDescent="0.25">
      <c r="A629" s="5"/>
      <c r="B629" s="5"/>
      <c r="C629" s="7"/>
      <c r="D629" s="5"/>
      <c r="E629" s="5"/>
      <c r="F629" s="5"/>
      <c r="G629" s="5"/>
      <c r="H629" s="5"/>
      <c r="I629" s="5"/>
      <c r="J629" s="5"/>
    </row>
    <row r="630" spans="1:10" ht="195" customHeight="1" x14ac:dyDescent="0.25">
      <c r="A630" s="5" t="s">
        <v>11</v>
      </c>
      <c r="B630" s="5" t="s">
        <v>18</v>
      </c>
      <c r="C630" s="7" t="s">
        <v>690</v>
      </c>
      <c r="D630" s="5" t="s">
        <v>14</v>
      </c>
      <c r="E630" s="5" t="s">
        <v>691</v>
      </c>
      <c r="F630" s="5" t="s">
        <v>689</v>
      </c>
      <c r="G630" s="6">
        <v>14763</v>
      </c>
      <c r="H630" s="5">
        <v>3</v>
      </c>
      <c r="I630" s="5"/>
      <c r="J630" s="5" t="s">
        <v>17</v>
      </c>
    </row>
    <row r="631" spans="1:10" x14ac:dyDescent="0.25">
      <c r="A631" s="5"/>
      <c r="B631" s="5"/>
      <c r="C631" s="7"/>
      <c r="D631" s="5"/>
      <c r="E631" s="5"/>
      <c r="F631" s="5"/>
      <c r="G631" s="6"/>
      <c r="H631" s="5"/>
      <c r="I631" s="5"/>
      <c r="J631" s="5"/>
    </row>
    <row r="632" spans="1:10" ht="180" customHeight="1" x14ac:dyDescent="0.25">
      <c r="A632" s="5" t="s">
        <v>11</v>
      </c>
      <c r="B632" s="5" t="s">
        <v>12</v>
      </c>
      <c r="C632" s="7" t="s">
        <v>692</v>
      </c>
      <c r="D632" s="5" t="s">
        <v>14</v>
      </c>
      <c r="E632" s="5" t="s">
        <v>693</v>
      </c>
      <c r="F632" s="5" t="s">
        <v>689</v>
      </c>
      <c r="G632" s="5">
        <f>-13 / 40</f>
        <v>-0.32500000000000001</v>
      </c>
      <c r="H632" s="5">
        <v>3</v>
      </c>
      <c r="I632" s="5"/>
      <c r="J632" s="5" t="s">
        <v>17</v>
      </c>
    </row>
    <row r="633" spans="1:10" x14ac:dyDescent="0.25">
      <c r="A633" s="5"/>
      <c r="B633" s="5"/>
      <c r="C633" s="7"/>
      <c r="D633" s="5"/>
      <c r="E633" s="5"/>
      <c r="F633" s="5"/>
      <c r="G633" s="5"/>
      <c r="H633" s="5"/>
      <c r="I633" s="5"/>
      <c r="J633" s="5"/>
    </row>
    <row r="634" spans="1:10" ht="195" customHeight="1" x14ac:dyDescent="0.25">
      <c r="A634" s="5" t="s">
        <v>11</v>
      </c>
      <c r="B634" s="5" t="s">
        <v>18</v>
      </c>
      <c r="C634" s="7" t="s">
        <v>694</v>
      </c>
      <c r="D634" s="5" t="s">
        <v>14</v>
      </c>
      <c r="E634" s="5" t="s">
        <v>695</v>
      </c>
      <c r="F634" s="5" t="s">
        <v>689</v>
      </c>
      <c r="G634" s="5" t="s">
        <v>91</v>
      </c>
      <c r="H634" s="5">
        <v>3</v>
      </c>
      <c r="I634" s="5"/>
      <c r="J634" s="5" t="s">
        <v>99</v>
      </c>
    </row>
    <row r="635" spans="1:10" x14ac:dyDescent="0.25">
      <c r="A635" s="5"/>
      <c r="B635" s="5"/>
      <c r="C635" s="7"/>
      <c r="D635" s="5"/>
      <c r="E635" s="5"/>
      <c r="F635" s="5"/>
      <c r="G635" s="5"/>
      <c r="H635" s="5"/>
      <c r="I635" s="5"/>
      <c r="J635" s="5"/>
    </row>
    <row r="638" spans="1:10" ht="45" x14ac:dyDescent="0.25">
      <c r="A638" s="1" t="s">
        <v>1</v>
      </c>
      <c r="B638" s="1" t="s">
        <v>2</v>
      </c>
      <c r="C638" s="1" t="s">
        <v>3</v>
      </c>
      <c r="D638" s="1" t="s">
        <v>4</v>
      </c>
      <c r="E638" s="1" t="s">
        <v>5</v>
      </c>
      <c r="F638" s="1" t="s">
        <v>6</v>
      </c>
      <c r="G638" s="1" t="s">
        <v>7</v>
      </c>
      <c r="H638" s="1" t="s">
        <v>8</v>
      </c>
      <c r="I638" s="1" t="s">
        <v>9</v>
      </c>
      <c r="J638" s="1" t="s">
        <v>10</v>
      </c>
    </row>
    <row r="639" spans="1:10" ht="180" customHeight="1" x14ac:dyDescent="0.25">
      <c r="A639" s="5" t="s">
        <v>11</v>
      </c>
      <c r="B639" s="5" t="s">
        <v>18</v>
      </c>
      <c r="C639" s="7" t="s">
        <v>696</v>
      </c>
      <c r="D639" s="5" t="s">
        <v>14</v>
      </c>
      <c r="E639" s="5" t="s">
        <v>697</v>
      </c>
      <c r="F639" s="5" t="s">
        <v>82</v>
      </c>
      <c r="G639" s="5" t="s">
        <v>698</v>
      </c>
      <c r="H639" s="5">
        <v>3</v>
      </c>
      <c r="I639" s="5"/>
      <c r="J639" s="5" t="s">
        <v>17</v>
      </c>
    </row>
    <row r="640" spans="1:10" x14ac:dyDescent="0.25">
      <c r="A640" s="5"/>
      <c r="B640" s="5"/>
      <c r="C640" s="7"/>
      <c r="D640" s="5"/>
      <c r="E640" s="5"/>
      <c r="F640" s="5"/>
      <c r="G640" s="5"/>
      <c r="H640" s="5"/>
      <c r="I640" s="5"/>
      <c r="J640" s="5"/>
    </row>
    <row r="641" spans="1:10" ht="180" customHeight="1" x14ac:dyDescent="0.25">
      <c r="A641" s="5" t="s">
        <v>11</v>
      </c>
      <c r="B641" s="5" t="s">
        <v>18</v>
      </c>
      <c r="C641" s="7" t="s">
        <v>699</v>
      </c>
      <c r="D641" s="5" t="s">
        <v>14</v>
      </c>
      <c r="E641" s="5" t="s">
        <v>700</v>
      </c>
      <c r="F641" s="5" t="s">
        <v>82</v>
      </c>
      <c r="G641" s="5" t="s">
        <v>91</v>
      </c>
      <c r="H641" s="5">
        <v>3</v>
      </c>
      <c r="I641" s="5"/>
      <c r="J641" s="5" t="s">
        <v>17</v>
      </c>
    </row>
    <row r="642" spans="1:10" x14ac:dyDescent="0.25">
      <c r="A642" s="5"/>
      <c r="B642" s="5"/>
      <c r="C642" s="7"/>
      <c r="D642" s="5"/>
      <c r="E642" s="5"/>
      <c r="F642" s="5"/>
      <c r="G642" s="5"/>
      <c r="H642" s="5"/>
      <c r="I642" s="5"/>
      <c r="J642" s="5"/>
    </row>
    <row r="643" spans="1:10" x14ac:dyDescent="0.25">
      <c r="A643" s="2"/>
      <c r="B643" s="2"/>
      <c r="C643" s="3"/>
      <c r="D643" s="2"/>
      <c r="E643" s="2"/>
      <c r="F643" s="2"/>
      <c r="G643" s="4"/>
      <c r="H643" s="2"/>
      <c r="I643" s="2"/>
      <c r="J643" s="2"/>
    </row>
    <row r="644" spans="1:10" x14ac:dyDescent="0.25">
      <c r="A644" s="2"/>
      <c r="B644" s="2"/>
      <c r="C644" s="3"/>
      <c r="D644" s="2"/>
      <c r="E644" s="2"/>
      <c r="F644" s="2"/>
      <c r="G644" s="4"/>
      <c r="H644" s="2"/>
      <c r="I644" s="2"/>
      <c r="J644" s="2"/>
    </row>
    <row r="645" spans="1:10" ht="195" customHeight="1" x14ac:dyDescent="0.25">
      <c r="A645" s="5" t="s">
        <v>11</v>
      </c>
      <c r="B645" s="5" t="s">
        <v>18</v>
      </c>
      <c r="C645" s="7" t="s">
        <v>702</v>
      </c>
      <c r="D645" s="5" t="s">
        <v>14</v>
      </c>
      <c r="E645" s="5" t="s">
        <v>703</v>
      </c>
      <c r="F645" s="5" t="s">
        <v>701</v>
      </c>
      <c r="G645" s="8">
        <v>42195</v>
      </c>
      <c r="H645" s="5">
        <v>3</v>
      </c>
      <c r="I645" s="5"/>
      <c r="J645" s="5" t="s">
        <v>17</v>
      </c>
    </row>
    <row r="646" spans="1:10" x14ac:dyDescent="0.25">
      <c r="A646" s="5"/>
      <c r="B646" s="5"/>
      <c r="C646" s="7"/>
      <c r="D646" s="5"/>
      <c r="E646" s="5"/>
      <c r="F646" s="5"/>
      <c r="G646" s="8"/>
      <c r="H646" s="5"/>
      <c r="I646" s="5"/>
      <c r="J646" s="5"/>
    </row>
    <row r="647" spans="1:10" ht="255" customHeight="1" x14ac:dyDescent="0.25">
      <c r="A647" s="5" t="s">
        <v>11</v>
      </c>
      <c r="B647" s="5" t="s">
        <v>12</v>
      </c>
      <c r="C647" s="7" t="s">
        <v>704</v>
      </c>
      <c r="D647" s="5" t="s">
        <v>14</v>
      </c>
      <c r="E647" s="5" t="s">
        <v>78</v>
      </c>
      <c r="F647" s="5" t="s">
        <v>705</v>
      </c>
      <c r="G647" s="5" t="s">
        <v>40</v>
      </c>
      <c r="H647" s="5">
        <v>3</v>
      </c>
      <c r="I647" s="5"/>
      <c r="J647" s="5" t="s">
        <v>148</v>
      </c>
    </row>
    <row r="648" spans="1:10" x14ac:dyDescent="0.25">
      <c r="A648" s="5"/>
      <c r="B648" s="5"/>
      <c r="C648" s="7"/>
      <c r="D648" s="5"/>
      <c r="E648" s="5"/>
      <c r="F648" s="5"/>
      <c r="G648" s="5"/>
      <c r="H648" s="5"/>
      <c r="I648" s="5"/>
      <c r="J648" s="5"/>
    </row>
    <row r="652" spans="1:10" ht="45" x14ac:dyDescent="0.25">
      <c r="A652" s="1" t="s">
        <v>1</v>
      </c>
      <c r="B652" s="1" t="s">
        <v>2</v>
      </c>
      <c r="C652" s="1" t="s">
        <v>3</v>
      </c>
      <c r="D652" s="1" t="s">
        <v>4</v>
      </c>
      <c r="E652" s="1" t="s">
        <v>5</v>
      </c>
      <c r="F652" s="1" t="s">
        <v>6</v>
      </c>
      <c r="G652" s="1" t="s">
        <v>7</v>
      </c>
      <c r="H652" s="1" t="s">
        <v>8</v>
      </c>
      <c r="I652" s="1" t="s">
        <v>9</v>
      </c>
      <c r="J652" s="1" t="s">
        <v>10</v>
      </c>
    </row>
    <row r="653" spans="1:10" ht="195" customHeight="1" x14ac:dyDescent="0.25">
      <c r="A653" s="5" t="s">
        <v>11</v>
      </c>
      <c r="B653" s="5" t="s">
        <v>18</v>
      </c>
      <c r="C653" s="7" t="s">
        <v>706</v>
      </c>
      <c r="D653" s="5" t="s">
        <v>14</v>
      </c>
      <c r="E653" s="5" t="s">
        <v>707</v>
      </c>
      <c r="F653" s="5" t="s">
        <v>472</v>
      </c>
      <c r="G653" s="5" t="s">
        <v>708</v>
      </c>
      <c r="H653" s="5">
        <v>3</v>
      </c>
      <c r="I653" s="5"/>
      <c r="J653" s="5" t="s">
        <v>17</v>
      </c>
    </row>
    <row r="654" spans="1:10" x14ac:dyDescent="0.25">
      <c r="A654" s="5"/>
      <c r="B654" s="5"/>
      <c r="C654" s="7"/>
      <c r="D654" s="5"/>
      <c r="E654" s="5"/>
      <c r="F654" s="5"/>
      <c r="G654" s="5"/>
      <c r="H654" s="5"/>
      <c r="I654" s="5"/>
      <c r="J654" s="5"/>
    </row>
    <row r="655" spans="1:10" ht="210" customHeight="1" x14ac:dyDescent="0.25">
      <c r="A655" s="5" t="s">
        <v>11</v>
      </c>
      <c r="B655" s="5" t="s">
        <v>18</v>
      </c>
      <c r="C655" s="7" t="s">
        <v>710</v>
      </c>
      <c r="D655" s="5" t="s">
        <v>14</v>
      </c>
      <c r="E655" s="5" t="s">
        <v>711</v>
      </c>
      <c r="F655" s="5" t="s">
        <v>712</v>
      </c>
      <c r="G655" s="8">
        <v>42029</v>
      </c>
      <c r="H655" s="5">
        <v>3</v>
      </c>
      <c r="I655" s="5"/>
      <c r="J655" s="5" t="s">
        <v>17</v>
      </c>
    </row>
    <row r="656" spans="1:10" x14ac:dyDescent="0.25">
      <c r="A656" s="5"/>
      <c r="B656" s="5"/>
      <c r="C656" s="7"/>
      <c r="D656" s="5"/>
      <c r="E656" s="5"/>
      <c r="F656" s="5"/>
      <c r="G656" s="8"/>
      <c r="H656" s="5"/>
      <c r="I656" s="5"/>
      <c r="J656" s="5"/>
    </row>
    <row r="657" spans="1:12" ht="210" customHeight="1" x14ac:dyDescent="0.25">
      <c r="A657" s="5" t="s">
        <v>11</v>
      </c>
      <c r="B657" s="5" t="s">
        <v>18</v>
      </c>
      <c r="C657" s="7" t="s">
        <v>713</v>
      </c>
      <c r="D657" s="5" t="s">
        <v>14</v>
      </c>
      <c r="E657" s="5" t="s">
        <v>714</v>
      </c>
      <c r="F657" s="5" t="s">
        <v>712</v>
      </c>
      <c r="G657" s="8">
        <v>42149</v>
      </c>
      <c r="H657" s="5">
        <v>3</v>
      </c>
      <c r="I657" s="5"/>
      <c r="J657" s="5" t="s">
        <v>17</v>
      </c>
    </row>
    <row r="658" spans="1:12" x14ac:dyDescent="0.25">
      <c r="A658" s="5"/>
      <c r="B658" s="5"/>
      <c r="C658" s="7"/>
      <c r="D658" s="5"/>
      <c r="E658" s="5"/>
      <c r="F658" s="5"/>
      <c r="G658" s="8"/>
      <c r="H658" s="5"/>
      <c r="I658" s="5"/>
      <c r="J658" s="5"/>
    </row>
    <row r="659" spans="1:12" ht="180" customHeight="1" x14ac:dyDescent="0.25">
      <c r="A659" s="5" t="s">
        <v>11</v>
      </c>
      <c r="B659" s="5" t="s">
        <v>18</v>
      </c>
      <c r="C659" s="7" t="s">
        <v>715</v>
      </c>
      <c r="D659" s="5" t="s">
        <v>14</v>
      </c>
      <c r="E659" s="5" t="s">
        <v>716</v>
      </c>
      <c r="F659" s="5" t="s">
        <v>678</v>
      </c>
      <c r="G659" s="5" t="s">
        <v>717</v>
      </c>
      <c r="H659" s="5">
        <v>3</v>
      </c>
      <c r="I659" s="5"/>
      <c r="J659" s="5" t="s">
        <v>17</v>
      </c>
    </row>
    <row r="660" spans="1:12" x14ac:dyDescent="0.25">
      <c r="A660" s="5"/>
      <c r="B660" s="5"/>
      <c r="C660" s="7"/>
      <c r="D660" s="5"/>
      <c r="E660" s="5"/>
      <c r="F660" s="5"/>
      <c r="G660" s="5"/>
      <c r="H660" s="5"/>
      <c r="I660" s="5"/>
      <c r="J660" s="5"/>
    </row>
    <row r="661" spans="1:12" ht="180" customHeight="1" x14ac:dyDescent="0.25">
      <c r="A661" s="5" t="s">
        <v>11</v>
      </c>
      <c r="B661" s="5" t="s">
        <v>18</v>
      </c>
      <c r="C661" s="7" t="s">
        <v>718</v>
      </c>
      <c r="D661" s="5" t="s">
        <v>14</v>
      </c>
      <c r="E661" s="5" t="s">
        <v>719</v>
      </c>
      <c r="F661" s="5" t="s">
        <v>678</v>
      </c>
      <c r="G661" s="5" t="s">
        <v>720</v>
      </c>
      <c r="H661" s="5">
        <v>3</v>
      </c>
      <c r="I661" s="5"/>
      <c r="J661" s="5" t="s">
        <v>17</v>
      </c>
    </row>
    <row r="662" spans="1:12" x14ac:dyDescent="0.25">
      <c r="A662" s="5"/>
      <c r="B662" s="5"/>
      <c r="C662" s="7"/>
      <c r="D662" s="5"/>
      <c r="E662" s="5"/>
      <c r="F662" s="5"/>
      <c r="G662" s="5"/>
      <c r="H662" s="5"/>
      <c r="I662" s="5"/>
      <c r="J662" s="5"/>
    </row>
    <row r="663" spans="1:12" ht="195" customHeight="1" x14ac:dyDescent="0.25">
      <c r="A663" s="5" t="s">
        <v>11</v>
      </c>
      <c r="B663" s="5" t="s">
        <v>18</v>
      </c>
      <c r="C663" s="7" t="s">
        <v>721</v>
      </c>
      <c r="D663" s="5" t="s">
        <v>14</v>
      </c>
      <c r="E663" s="5" t="s">
        <v>722</v>
      </c>
      <c r="F663" s="5" t="s">
        <v>472</v>
      </c>
      <c r="G663" s="8">
        <v>42262</v>
      </c>
      <c r="H663" s="5">
        <v>3</v>
      </c>
      <c r="I663" s="5"/>
      <c r="J663" s="5" t="s">
        <v>17</v>
      </c>
    </row>
    <row r="664" spans="1:12" x14ac:dyDescent="0.25">
      <c r="A664" s="5"/>
      <c r="B664" s="5"/>
      <c r="C664" s="7"/>
      <c r="D664" s="5"/>
      <c r="E664" s="5"/>
      <c r="F664" s="5"/>
      <c r="G664" s="8"/>
      <c r="H664" s="5"/>
      <c r="I664" s="5"/>
      <c r="J664" s="5"/>
    </row>
    <row r="665" spans="1:12" ht="150" customHeight="1" x14ac:dyDescent="0.25">
      <c r="A665" s="5" t="s">
        <v>11</v>
      </c>
      <c r="B665" s="5" t="s">
        <v>18</v>
      </c>
      <c r="C665" s="7" t="s">
        <v>723</v>
      </c>
      <c r="D665" s="5" t="s">
        <v>14</v>
      </c>
      <c r="E665" s="5" t="s">
        <v>724</v>
      </c>
      <c r="F665" s="5" t="s">
        <v>472</v>
      </c>
      <c r="G665" s="8">
        <v>42262</v>
      </c>
      <c r="H665" s="5">
        <v>0</v>
      </c>
      <c r="I665" s="5"/>
      <c r="J665" s="5" t="s">
        <v>17</v>
      </c>
    </row>
    <row r="666" spans="1:12" x14ac:dyDescent="0.25">
      <c r="A666" s="5"/>
      <c r="B666" s="5"/>
      <c r="C666" s="7"/>
      <c r="D666" s="5"/>
      <c r="E666" s="5"/>
      <c r="F666" s="5"/>
      <c r="G666" s="8"/>
      <c r="H666" s="5"/>
      <c r="I666" s="5"/>
      <c r="J666" s="5"/>
    </row>
    <row r="667" spans="1:12" ht="150" customHeight="1" x14ac:dyDescent="0.25">
      <c r="A667" s="5" t="s">
        <v>11</v>
      </c>
      <c r="B667" s="5" t="s">
        <v>18</v>
      </c>
      <c r="C667" s="7" t="s">
        <v>725</v>
      </c>
      <c r="D667" s="5" t="s">
        <v>14</v>
      </c>
      <c r="E667" s="5" t="s">
        <v>726</v>
      </c>
      <c r="F667" s="5" t="s">
        <v>472</v>
      </c>
      <c r="G667" s="5" t="s">
        <v>226</v>
      </c>
      <c r="H667" s="5">
        <v>0</v>
      </c>
      <c r="I667" s="5"/>
      <c r="J667" s="5" t="s">
        <v>17</v>
      </c>
    </row>
    <row r="668" spans="1:12" x14ac:dyDescent="0.25">
      <c r="A668" s="5"/>
      <c r="B668" s="5"/>
      <c r="C668" s="7"/>
      <c r="D668" s="5"/>
      <c r="E668" s="5"/>
      <c r="F668" s="5"/>
      <c r="G668" s="5"/>
      <c r="H668" s="5"/>
      <c r="I668" s="5"/>
      <c r="J668" s="5"/>
      <c r="L668">
        <v>1</v>
      </c>
    </row>
    <row r="669" spans="1:12" x14ac:dyDescent="0.25">
      <c r="A669" s="2"/>
      <c r="B669" s="2"/>
      <c r="C669" s="3"/>
      <c r="D669" s="2"/>
      <c r="E669" s="2"/>
      <c r="F669" s="2"/>
      <c r="G669" s="4"/>
      <c r="H669" s="2"/>
      <c r="I669" s="2"/>
      <c r="J669" s="2"/>
    </row>
    <row r="670" spans="1:12" ht="210" customHeight="1" x14ac:dyDescent="0.25">
      <c r="A670" s="5" t="s">
        <v>11</v>
      </c>
      <c r="B670" s="5" t="s">
        <v>18</v>
      </c>
      <c r="C670" s="7" t="s">
        <v>727</v>
      </c>
      <c r="D670" s="5" t="s">
        <v>14</v>
      </c>
      <c r="E670" s="5" t="s">
        <v>728</v>
      </c>
      <c r="F670" s="5" t="s">
        <v>709</v>
      </c>
      <c r="G670" s="5" t="s">
        <v>729</v>
      </c>
      <c r="H670" s="5">
        <v>3</v>
      </c>
      <c r="I670" s="5"/>
      <c r="J670" s="5" t="s">
        <v>17</v>
      </c>
    </row>
    <row r="671" spans="1:12" x14ac:dyDescent="0.25">
      <c r="A671" s="5"/>
      <c r="B671" s="5"/>
      <c r="C671" s="7"/>
      <c r="D671" s="5"/>
      <c r="E671" s="5"/>
      <c r="F671" s="5"/>
      <c r="G671" s="5"/>
      <c r="H671" s="5"/>
      <c r="I671" s="5"/>
      <c r="J671" s="5"/>
    </row>
    <row r="672" spans="1:12" ht="210" customHeight="1" x14ac:dyDescent="0.25">
      <c r="A672" s="5" t="s">
        <v>11</v>
      </c>
      <c r="B672" s="5" t="s">
        <v>18</v>
      </c>
      <c r="C672" s="7" t="s">
        <v>730</v>
      </c>
      <c r="D672" s="5" t="s">
        <v>14</v>
      </c>
      <c r="E672" s="5" t="s">
        <v>731</v>
      </c>
      <c r="F672" s="5" t="s">
        <v>709</v>
      </c>
      <c r="G672" s="8">
        <v>42307</v>
      </c>
      <c r="H672" s="5">
        <v>3</v>
      </c>
      <c r="I672" s="5"/>
      <c r="J672" s="5" t="s">
        <v>17</v>
      </c>
    </row>
    <row r="673" spans="1:10" x14ac:dyDescent="0.25">
      <c r="A673" s="5"/>
      <c r="B673" s="5"/>
      <c r="C673" s="7"/>
      <c r="D673" s="5"/>
      <c r="E673" s="5"/>
      <c r="F673" s="5"/>
      <c r="G673" s="8"/>
      <c r="H673" s="5"/>
      <c r="I673" s="5"/>
      <c r="J673" s="5"/>
    </row>
    <row r="674" spans="1:10" ht="195" customHeight="1" x14ac:dyDescent="0.25">
      <c r="A674" s="5" t="s">
        <v>11</v>
      </c>
      <c r="B674" s="5" t="s">
        <v>18</v>
      </c>
      <c r="C674" s="7" t="s">
        <v>732</v>
      </c>
      <c r="D674" s="5" t="s">
        <v>14</v>
      </c>
      <c r="E674" s="5" t="s">
        <v>733</v>
      </c>
      <c r="F674" s="5" t="s">
        <v>683</v>
      </c>
      <c r="G674" s="8">
        <v>42173</v>
      </c>
      <c r="H674" s="5">
        <v>3</v>
      </c>
      <c r="I674" s="5"/>
      <c r="J674" s="5" t="s">
        <v>17</v>
      </c>
    </row>
    <row r="675" spans="1:10" x14ac:dyDescent="0.25">
      <c r="A675" s="5"/>
      <c r="B675" s="5"/>
      <c r="C675" s="7"/>
      <c r="D675" s="5"/>
      <c r="E675" s="5"/>
      <c r="F675" s="5"/>
      <c r="G675" s="8"/>
      <c r="H675" s="5"/>
      <c r="I675" s="5"/>
      <c r="J675" s="5"/>
    </row>
    <row r="676" spans="1:10" x14ac:dyDescent="0.25">
      <c r="A676" s="2"/>
      <c r="B676" s="2"/>
      <c r="C676" s="3"/>
      <c r="D676" s="2"/>
      <c r="E676" s="2"/>
      <c r="F676" s="2"/>
      <c r="G676" s="4"/>
      <c r="H676" s="2"/>
      <c r="I676" s="2"/>
      <c r="J676" s="2"/>
    </row>
    <row r="677" spans="1:10" ht="210" customHeight="1" x14ac:dyDescent="0.25">
      <c r="A677" s="5" t="s">
        <v>11</v>
      </c>
      <c r="B677" s="5" t="s">
        <v>18</v>
      </c>
      <c r="C677" s="7" t="s">
        <v>734</v>
      </c>
      <c r="D677" s="5" t="s">
        <v>14</v>
      </c>
      <c r="E677" s="5" t="s">
        <v>735</v>
      </c>
      <c r="F677" s="5" t="s">
        <v>736</v>
      </c>
      <c r="G677" s="5" t="s">
        <v>737</v>
      </c>
      <c r="H677" s="5">
        <v>3</v>
      </c>
      <c r="I677" s="5"/>
      <c r="J677" s="5" t="s">
        <v>17</v>
      </c>
    </row>
    <row r="678" spans="1:10" x14ac:dyDescent="0.25">
      <c r="A678" s="5"/>
      <c r="B678" s="5"/>
      <c r="C678" s="7"/>
      <c r="D678" s="5"/>
      <c r="E678" s="5"/>
      <c r="F678" s="5"/>
      <c r="G678" s="5"/>
      <c r="H678" s="5"/>
      <c r="I678" s="5"/>
      <c r="J678" s="5"/>
    </row>
    <row r="679" spans="1:10" ht="240" customHeight="1" x14ac:dyDescent="0.25">
      <c r="A679" s="5" t="s">
        <v>11</v>
      </c>
      <c r="B679" s="5" t="s">
        <v>12</v>
      </c>
      <c r="C679" s="7" t="s">
        <v>738</v>
      </c>
      <c r="D679" s="5" t="s">
        <v>14</v>
      </c>
      <c r="E679" s="5" t="s">
        <v>42</v>
      </c>
      <c r="F679" s="5" t="s">
        <v>472</v>
      </c>
      <c r="G679" s="5" t="s">
        <v>40</v>
      </c>
      <c r="H679" s="5">
        <v>12</v>
      </c>
      <c r="I679" s="5"/>
      <c r="J679" s="5" t="s">
        <v>17</v>
      </c>
    </row>
    <row r="680" spans="1:10" x14ac:dyDescent="0.25">
      <c r="A680" s="5"/>
      <c r="B680" s="5"/>
      <c r="C680" s="7"/>
      <c r="D680" s="5"/>
      <c r="E680" s="5"/>
      <c r="F680" s="5"/>
      <c r="G680" s="5"/>
      <c r="H680" s="5"/>
      <c r="I680" s="5"/>
      <c r="J680" s="5"/>
    </row>
    <row r="681" spans="1:10" ht="210" customHeight="1" x14ac:dyDescent="0.25">
      <c r="A681" s="5" t="s">
        <v>11</v>
      </c>
      <c r="B681" s="5" t="s">
        <v>12</v>
      </c>
      <c r="C681" s="7" t="s">
        <v>739</v>
      </c>
      <c r="D681" s="5" t="s">
        <v>14</v>
      </c>
      <c r="E681" s="5" t="s">
        <v>45</v>
      </c>
      <c r="F681" s="5" t="s">
        <v>472</v>
      </c>
      <c r="G681" s="5" t="s">
        <v>40</v>
      </c>
      <c r="H681" s="5">
        <v>0</v>
      </c>
      <c r="I681" s="5"/>
      <c r="J681" s="5" t="s">
        <v>17</v>
      </c>
    </row>
    <row r="682" spans="1:10" x14ac:dyDescent="0.25">
      <c r="A682" s="5"/>
      <c r="B682" s="5"/>
      <c r="C682" s="7"/>
      <c r="D682" s="5"/>
      <c r="E682" s="5"/>
      <c r="F682" s="5"/>
      <c r="G682" s="5"/>
      <c r="H682" s="5"/>
      <c r="I682" s="5"/>
      <c r="J682" s="5"/>
    </row>
    <row r="683" spans="1:10" ht="225" customHeight="1" x14ac:dyDescent="0.25">
      <c r="A683" s="5" t="s">
        <v>11</v>
      </c>
      <c r="B683" s="5" t="s">
        <v>12</v>
      </c>
      <c r="C683" s="7" t="s">
        <v>740</v>
      </c>
      <c r="D683" s="5" t="s">
        <v>14</v>
      </c>
      <c r="E683" s="5" t="s">
        <v>278</v>
      </c>
      <c r="F683" s="5" t="s">
        <v>709</v>
      </c>
      <c r="G683" s="5">
        <f>-2 / 1</f>
        <v>-2</v>
      </c>
      <c r="H683" s="5">
        <v>12</v>
      </c>
      <c r="I683" s="5"/>
      <c r="J683" s="5" t="s">
        <v>583</v>
      </c>
    </row>
    <row r="684" spans="1:10" x14ac:dyDescent="0.25">
      <c r="A684" s="5"/>
      <c r="B684" s="5"/>
      <c r="C684" s="7"/>
      <c r="D684" s="5"/>
      <c r="E684" s="5"/>
      <c r="F684" s="5"/>
      <c r="G684" s="5"/>
      <c r="H684" s="5"/>
      <c r="I684" s="5"/>
      <c r="J684" s="5"/>
    </row>
    <row r="687" spans="1:10" ht="45" x14ac:dyDescent="0.25">
      <c r="A687" s="1" t="s">
        <v>1</v>
      </c>
      <c r="B687" s="1" t="s">
        <v>2</v>
      </c>
      <c r="C687" s="1" t="s">
        <v>3</v>
      </c>
      <c r="D687" s="1" t="s">
        <v>4</v>
      </c>
      <c r="E687" s="1" t="s">
        <v>5</v>
      </c>
      <c r="F687" s="1" t="s">
        <v>6</v>
      </c>
      <c r="G687" s="1" t="s">
        <v>7</v>
      </c>
      <c r="H687" s="1" t="s">
        <v>8</v>
      </c>
      <c r="I687" s="1" t="s">
        <v>9</v>
      </c>
      <c r="J687" s="1" t="s">
        <v>10</v>
      </c>
    </row>
    <row r="688" spans="1:10" ht="180" customHeight="1" x14ac:dyDescent="0.25">
      <c r="A688" s="5" t="s">
        <v>11</v>
      </c>
      <c r="B688" s="5" t="s">
        <v>18</v>
      </c>
      <c r="C688" s="7" t="s">
        <v>741</v>
      </c>
      <c r="D688" s="5" t="s">
        <v>14</v>
      </c>
      <c r="E688" s="5" t="s">
        <v>742</v>
      </c>
      <c r="F688" s="5" t="s">
        <v>743</v>
      </c>
      <c r="G688" s="6">
        <v>22068</v>
      </c>
      <c r="H688" s="5">
        <v>3</v>
      </c>
      <c r="I688" s="5"/>
      <c r="J688" s="5" t="s">
        <v>17</v>
      </c>
    </row>
    <row r="689" spans="1:10" x14ac:dyDescent="0.25">
      <c r="A689" s="5"/>
      <c r="B689" s="5"/>
      <c r="C689" s="7"/>
      <c r="D689" s="5"/>
      <c r="E689" s="5"/>
      <c r="F689" s="5"/>
      <c r="G689" s="6"/>
      <c r="H689" s="5"/>
      <c r="I689" s="5"/>
      <c r="J689" s="5"/>
    </row>
    <row r="690" spans="1:10" ht="195" customHeight="1" x14ac:dyDescent="0.25">
      <c r="A690" s="5" t="s">
        <v>11</v>
      </c>
      <c r="B690" s="5" t="s">
        <v>18</v>
      </c>
      <c r="C690" s="7" t="s">
        <v>744</v>
      </c>
      <c r="D690" s="5" t="s">
        <v>14</v>
      </c>
      <c r="E690" s="5" t="s">
        <v>745</v>
      </c>
      <c r="F690" s="5" t="s">
        <v>746</v>
      </c>
      <c r="G690" s="6">
        <v>18354</v>
      </c>
      <c r="H690" s="5">
        <v>3</v>
      </c>
      <c r="I690" s="5"/>
      <c r="J690" s="5" t="s">
        <v>17</v>
      </c>
    </row>
    <row r="691" spans="1:10" x14ac:dyDescent="0.25">
      <c r="A691" s="5"/>
      <c r="B691" s="5"/>
      <c r="C691" s="7"/>
      <c r="D691" s="5"/>
      <c r="E691" s="5"/>
      <c r="F691" s="5"/>
      <c r="G691" s="6"/>
      <c r="H691" s="5"/>
      <c r="I691" s="5"/>
      <c r="J691" s="5"/>
    </row>
    <row r="692" spans="1:10" ht="195" customHeight="1" x14ac:dyDescent="0.25">
      <c r="A692" s="5" t="s">
        <v>11</v>
      </c>
      <c r="B692" s="5" t="s">
        <v>18</v>
      </c>
      <c r="C692" s="7" t="s">
        <v>747</v>
      </c>
      <c r="D692" s="5" t="s">
        <v>14</v>
      </c>
      <c r="E692" s="5" t="s">
        <v>748</v>
      </c>
      <c r="F692" s="5" t="s">
        <v>746</v>
      </c>
      <c r="G692" s="6">
        <v>18323</v>
      </c>
      <c r="H692" s="5">
        <v>3</v>
      </c>
      <c r="I692" s="5"/>
      <c r="J692" s="5" t="s">
        <v>17</v>
      </c>
    </row>
    <row r="693" spans="1:10" x14ac:dyDescent="0.25">
      <c r="A693" s="5"/>
      <c r="B693" s="5"/>
      <c r="C693" s="7"/>
      <c r="D693" s="5"/>
      <c r="E693" s="5"/>
      <c r="F693" s="5"/>
      <c r="G693" s="6"/>
      <c r="H693" s="5"/>
      <c r="I693" s="5"/>
      <c r="J693" s="5"/>
    </row>
    <row r="694" spans="1:10" ht="195" customHeight="1" x14ac:dyDescent="0.25">
      <c r="A694" s="5" t="s">
        <v>11</v>
      </c>
      <c r="B694" s="5" t="s">
        <v>18</v>
      </c>
      <c r="C694" s="7" t="s">
        <v>749</v>
      </c>
      <c r="D694" s="5" t="s">
        <v>14</v>
      </c>
      <c r="E694" s="5" t="s">
        <v>750</v>
      </c>
      <c r="F694" s="5" t="s">
        <v>751</v>
      </c>
      <c r="G694" s="8">
        <v>42093</v>
      </c>
      <c r="H694" s="5">
        <v>3</v>
      </c>
      <c r="I694" s="5"/>
      <c r="J694" s="5" t="s">
        <v>17</v>
      </c>
    </row>
    <row r="695" spans="1:10" x14ac:dyDescent="0.25">
      <c r="A695" s="5"/>
      <c r="B695" s="5"/>
      <c r="C695" s="7"/>
      <c r="D695" s="5"/>
      <c r="E695" s="5"/>
      <c r="F695" s="5"/>
      <c r="G695" s="8"/>
      <c r="H695" s="5"/>
      <c r="I695" s="5"/>
      <c r="J695" s="5"/>
    </row>
    <row r="696" spans="1:10" ht="195" customHeight="1" x14ac:dyDescent="0.25">
      <c r="A696" s="5" t="s">
        <v>11</v>
      </c>
      <c r="B696" s="5" t="s">
        <v>18</v>
      </c>
      <c r="C696" s="7" t="s">
        <v>752</v>
      </c>
      <c r="D696" s="5" t="s">
        <v>14</v>
      </c>
      <c r="E696" s="5" t="s">
        <v>753</v>
      </c>
      <c r="F696" s="5" t="s">
        <v>751</v>
      </c>
      <c r="G696" s="5" t="s">
        <v>754</v>
      </c>
      <c r="H696" s="5">
        <v>3</v>
      </c>
      <c r="I696" s="5"/>
      <c r="J696" s="5" t="s">
        <v>17</v>
      </c>
    </row>
    <row r="697" spans="1:10" x14ac:dyDescent="0.25">
      <c r="A697" s="5"/>
      <c r="B697" s="5"/>
      <c r="C697" s="7"/>
      <c r="D697" s="5"/>
      <c r="E697" s="5"/>
      <c r="F697" s="5"/>
      <c r="G697" s="5"/>
      <c r="H697" s="5"/>
      <c r="I697" s="5"/>
      <c r="J697" s="5"/>
    </row>
    <row r="698" spans="1:10" ht="180" customHeight="1" x14ac:dyDescent="0.25">
      <c r="A698" s="5" t="s">
        <v>11</v>
      </c>
      <c r="B698" s="5" t="s">
        <v>18</v>
      </c>
      <c r="C698" s="7" t="s">
        <v>755</v>
      </c>
      <c r="D698" s="5" t="s">
        <v>14</v>
      </c>
      <c r="E698" s="5" t="s">
        <v>756</v>
      </c>
      <c r="F698" s="5" t="s">
        <v>743</v>
      </c>
      <c r="G698" s="5" t="s">
        <v>757</v>
      </c>
      <c r="H698" s="5">
        <v>3</v>
      </c>
      <c r="I698" s="5"/>
      <c r="J698" s="5" t="s">
        <v>17</v>
      </c>
    </row>
    <row r="699" spans="1:10" x14ac:dyDescent="0.25">
      <c r="A699" s="5"/>
      <c r="B699" s="5"/>
      <c r="C699" s="7"/>
      <c r="D699" s="5"/>
      <c r="E699" s="5"/>
      <c r="F699" s="5"/>
      <c r="G699" s="5"/>
      <c r="H699" s="5"/>
      <c r="I699" s="5"/>
      <c r="J699" s="5"/>
    </row>
    <row r="700" spans="1:10" ht="180" customHeight="1" x14ac:dyDescent="0.25">
      <c r="A700" s="5" t="s">
        <v>11</v>
      </c>
      <c r="B700" s="5" t="s">
        <v>18</v>
      </c>
      <c r="C700" s="7" t="s">
        <v>758</v>
      </c>
      <c r="D700" s="5" t="s">
        <v>14</v>
      </c>
      <c r="E700" s="5" t="s">
        <v>759</v>
      </c>
      <c r="F700" s="5" t="s">
        <v>97</v>
      </c>
      <c r="G700" s="6">
        <v>10990</v>
      </c>
      <c r="H700" s="5">
        <v>3</v>
      </c>
      <c r="I700" s="5"/>
      <c r="J700" s="5" t="s">
        <v>17</v>
      </c>
    </row>
    <row r="701" spans="1:10" x14ac:dyDescent="0.25">
      <c r="A701" s="5"/>
      <c r="B701" s="5"/>
      <c r="C701" s="7"/>
      <c r="D701" s="5"/>
      <c r="E701" s="5"/>
      <c r="F701" s="5"/>
      <c r="G701" s="6"/>
      <c r="H701" s="5"/>
      <c r="I701" s="5"/>
      <c r="J701" s="5"/>
    </row>
    <row r="702" spans="1:10" ht="195" customHeight="1" x14ac:dyDescent="0.25">
      <c r="A702" s="5" t="s">
        <v>11</v>
      </c>
      <c r="B702" s="5" t="s">
        <v>18</v>
      </c>
      <c r="C702" s="7" t="s">
        <v>760</v>
      </c>
      <c r="D702" s="5" t="s">
        <v>14</v>
      </c>
      <c r="E702" s="5" t="s">
        <v>761</v>
      </c>
      <c r="F702" s="5" t="s">
        <v>751</v>
      </c>
      <c r="G702" s="8">
        <v>42362</v>
      </c>
      <c r="H702" s="5">
        <v>3</v>
      </c>
      <c r="I702" s="5"/>
      <c r="J702" s="5" t="s">
        <v>17</v>
      </c>
    </row>
    <row r="703" spans="1:10" x14ac:dyDescent="0.25">
      <c r="A703" s="5"/>
      <c r="B703" s="5"/>
      <c r="C703" s="7"/>
      <c r="D703" s="5"/>
      <c r="E703" s="5"/>
      <c r="F703" s="5"/>
      <c r="G703" s="8"/>
      <c r="H703" s="5"/>
      <c r="I703" s="5"/>
      <c r="J703" s="5"/>
    </row>
    <row r="704" spans="1:10" ht="195" customHeight="1" x14ac:dyDescent="0.25">
      <c r="A704" s="5" t="s">
        <v>11</v>
      </c>
      <c r="B704" s="5" t="s">
        <v>18</v>
      </c>
      <c r="C704" s="7" t="s">
        <v>762</v>
      </c>
      <c r="D704" s="5" t="s">
        <v>14</v>
      </c>
      <c r="E704" s="5" t="s">
        <v>763</v>
      </c>
      <c r="F704" s="5" t="s">
        <v>764</v>
      </c>
      <c r="G704" s="8">
        <v>42307</v>
      </c>
      <c r="H704" s="5">
        <v>3</v>
      </c>
      <c r="I704" s="5"/>
      <c r="J704" s="5" t="s">
        <v>17</v>
      </c>
    </row>
    <row r="705" spans="1:13" x14ac:dyDescent="0.25">
      <c r="A705" s="5"/>
      <c r="B705" s="5"/>
      <c r="C705" s="7"/>
      <c r="D705" s="5"/>
      <c r="E705" s="5"/>
      <c r="F705" s="5"/>
      <c r="G705" s="8"/>
      <c r="H705" s="5"/>
      <c r="I705" s="5"/>
      <c r="J705" s="5"/>
    </row>
    <row r="706" spans="1:13" ht="180" customHeight="1" x14ac:dyDescent="0.25">
      <c r="A706" s="5" t="s">
        <v>11</v>
      </c>
      <c r="B706" s="5" t="s">
        <v>18</v>
      </c>
      <c r="C706" s="7" t="s">
        <v>765</v>
      </c>
      <c r="D706" s="5" t="s">
        <v>14</v>
      </c>
      <c r="E706" s="5" t="s">
        <v>766</v>
      </c>
      <c r="F706" s="5" t="s">
        <v>743</v>
      </c>
      <c r="G706" s="8">
        <v>42277</v>
      </c>
      <c r="H706" s="5">
        <v>3</v>
      </c>
      <c r="I706" s="5"/>
      <c r="J706" s="5" t="s">
        <v>17</v>
      </c>
    </row>
    <row r="707" spans="1:13" x14ac:dyDescent="0.25">
      <c r="A707" s="5"/>
      <c r="B707" s="5"/>
      <c r="C707" s="7"/>
      <c r="D707" s="5"/>
      <c r="E707" s="5"/>
      <c r="F707" s="5"/>
      <c r="G707" s="8"/>
      <c r="H707" s="5"/>
      <c r="I707" s="5"/>
      <c r="J707" s="5"/>
    </row>
    <row r="708" spans="1:13" ht="225" customHeight="1" x14ac:dyDescent="0.25">
      <c r="A708" s="5" t="s">
        <v>11</v>
      </c>
      <c r="B708" s="5" t="s">
        <v>12</v>
      </c>
      <c r="C708" s="7" t="s">
        <v>767</v>
      </c>
      <c r="D708" s="5"/>
      <c r="E708" s="5" t="s">
        <v>286</v>
      </c>
      <c r="F708" s="5" t="s">
        <v>768</v>
      </c>
      <c r="G708" s="5" t="s">
        <v>287</v>
      </c>
      <c r="H708" s="5">
        <v>3</v>
      </c>
      <c r="I708" s="5"/>
      <c r="J708" s="5" t="s">
        <v>17</v>
      </c>
    </row>
    <row r="709" spans="1:13" x14ac:dyDescent="0.25">
      <c r="A709" s="5"/>
      <c r="B709" s="5"/>
      <c r="C709" s="7"/>
      <c r="D709" s="5"/>
      <c r="E709" s="5"/>
      <c r="F709" s="5"/>
      <c r="G709" s="5"/>
      <c r="H709" s="5"/>
      <c r="I709" s="5"/>
      <c r="J709" s="5"/>
    </row>
    <row r="710" spans="1:13" ht="195" customHeight="1" x14ac:dyDescent="0.25">
      <c r="A710" s="5" t="s">
        <v>11</v>
      </c>
      <c r="B710" s="5" t="s">
        <v>18</v>
      </c>
      <c r="C710" s="7" t="s">
        <v>769</v>
      </c>
      <c r="D710" s="5" t="s">
        <v>14</v>
      </c>
      <c r="E710" s="5" t="s">
        <v>770</v>
      </c>
      <c r="F710" s="5" t="s">
        <v>771</v>
      </c>
      <c r="G710" s="6">
        <v>13241</v>
      </c>
      <c r="H710" s="5">
        <v>3</v>
      </c>
      <c r="I710" s="5"/>
      <c r="J710" s="5" t="s">
        <v>17</v>
      </c>
    </row>
    <row r="711" spans="1:13" x14ac:dyDescent="0.25">
      <c r="A711" s="5"/>
      <c r="B711" s="5"/>
      <c r="C711" s="7"/>
      <c r="D711" s="5"/>
      <c r="E711" s="5"/>
      <c r="F711" s="5"/>
      <c r="G711" s="6"/>
      <c r="H711" s="5"/>
      <c r="I711" s="5"/>
      <c r="J711" s="5"/>
    </row>
    <row r="712" spans="1:13" ht="150" customHeight="1" x14ac:dyDescent="0.25">
      <c r="A712" s="5" t="s">
        <v>11</v>
      </c>
      <c r="B712" s="5" t="s">
        <v>12</v>
      </c>
      <c r="C712" s="7" t="s">
        <v>772</v>
      </c>
      <c r="D712" s="5" t="s">
        <v>14</v>
      </c>
      <c r="E712" s="5" t="s">
        <v>773</v>
      </c>
      <c r="F712" s="5" t="s">
        <v>771</v>
      </c>
      <c r="G712" s="5" t="s">
        <v>774</v>
      </c>
      <c r="H712" s="5">
        <v>0</v>
      </c>
      <c r="I712" s="5"/>
      <c r="J712" s="5" t="s">
        <v>17</v>
      </c>
    </row>
    <row r="713" spans="1:13" x14ac:dyDescent="0.25">
      <c r="A713" s="5"/>
      <c r="B713" s="5"/>
      <c r="C713" s="7"/>
      <c r="D713" s="5"/>
      <c r="E713" s="5"/>
      <c r="F713" s="5"/>
      <c r="G713" s="5"/>
      <c r="H713" s="5"/>
      <c r="I713" s="5"/>
      <c r="J713" s="5"/>
    </row>
    <row r="714" spans="1:13" ht="150" customHeight="1" x14ac:dyDescent="0.25">
      <c r="A714" s="5" t="s">
        <v>11</v>
      </c>
      <c r="B714" s="5" t="s">
        <v>12</v>
      </c>
      <c r="C714" s="7" t="s">
        <v>775</v>
      </c>
      <c r="D714" s="5" t="s">
        <v>14</v>
      </c>
      <c r="E714" s="5" t="s">
        <v>776</v>
      </c>
      <c r="F714" s="5" t="s">
        <v>771</v>
      </c>
      <c r="G714" s="5" t="s">
        <v>774</v>
      </c>
      <c r="H714" s="5">
        <v>0</v>
      </c>
      <c r="I714" s="5"/>
      <c r="J714" s="5" t="s">
        <v>17</v>
      </c>
    </row>
    <row r="715" spans="1:13" x14ac:dyDescent="0.25">
      <c r="A715" s="5"/>
      <c r="B715" s="5"/>
      <c r="C715" s="7"/>
      <c r="D715" s="5"/>
      <c r="E715" s="5"/>
      <c r="F715" s="5"/>
      <c r="G715" s="5"/>
      <c r="H715" s="5"/>
      <c r="I715" s="5"/>
      <c r="J715" s="5"/>
    </row>
    <row r="716" spans="1:13" ht="150" customHeight="1" x14ac:dyDescent="0.25">
      <c r="A716" s="5" t="s">
        <v>11</v>
      </c>
      <c r="B716" s="5" t="s">
        <v>18</v>
      </c>
      <c r="C716" s="7" t="s">
        <v>777</v>
      </c>
      <c r="D716" s="5" t="s">
        <v>14</v>
      </c>
      <c r="E716" s="5" t="s">
        <v>778</v>
      </c>
      <c r="F716" s="5" t="s">
        <v>771</v>
      </c>
      <c r="G716" s="8">
        <v>42013</v>
      </c>
      <c r="H716" s="5">
        <v>0</v>
      </c>
      <c r="I716" s="5"/>
      <c r="J716" s="5" t="s">
        <v>17</v>
      </c>
    </row>
    <row r="717" spans="1:13" x14ac:dyDescent="0.25">
      <c r="A717" s="5"/>
      <c r="B717" s="5"/>
      <c r="C717" s="7"/>
      <c r="D717" s="5"/>
      <c r="E717" s="5"/>
      <c r="F717" s="5"/>
      <c r="G717" s="8"/>
      <c r="H717" s="5"/>
      <c r="I717" s="5"/>
      <c r="J717" s="5"/>
    </row>
    <row r="718" spans="1:13" ht="150" customHeight="1" x14ac:dyDescent="0.25">
      <c r="A718" s="5" t="s">
        <v>11</v>
      </c>
      <c r="B718" s="5" t="s">
        <v>18</v>
      </c>
      <c r="C718" s="7" t="s">
        <v>779</v>
      </c>
      <c r="D718" s="5" t="s">
        <v>14</v>
      </c>
      <c r="E718" s="5" t="s">
        <v>780</v>
      </c>
      <c r="F718" s="5" t="s">
        <v>771</v>
      </c>
      <c r="G718" s="8">
        <v>42072</v>
      </c>
      <c r="H718" s="5">
        <v>0</v>
      </c>
      <c r="I718" s="5"/>
      <c r="J718" s="5" t="s">
        <v>583</v>
      </c>
      <c r="M718">
        <v>3</v>
      </c>
    </row>
    <row r="719" spans="1:13" x14ac:dyDescent="0.25">
      <c r="A719" s="5"/>
      <c r="B719" s="5"/>
      <c r="C719" s="7"/>
      <c r="D719" s="5"/>
      <c r="E719" s="5"/>
      <c r="F719" s="5"/>
      <c r="G719" s="8"/>
      <c r="H719" s="5"/>
      <c r="I719" s="5"/>
      <c r="J719" s="5"/>
    </row>
    <row r="723" spans="1:10" ht="45" x14ac:dyDescent="0.25">
      <c r="A723" s="1" t="s">
        <v>1</v>
      </c>
      <c r="B723" s="1" t="s">
        <v>2</v>
      </c>
      <c r="C723" s="1" t="s">
        <v>3</v>
      </c>
      <c r="D723" s="1" t="s">
        <v>4</v>
      </c>
      <c r="E723" s="1" t="s">
        <v>5</v>
      </c>
      <c r="F723" s="1" t="s">
        <v>6</v>
      </c>
      <c r="G723" s="1" t="s">
        <v>7</v>
      </c>
      <c r="H723" s="1" t="s">
        <v>8</v>
      </c>
      <c r="I723" s="1" t="s">
        <v>9</v>
      </c>
      <c r="J723" s="1" t="s">
        <v>10</v>
      </c>
    </row>
    <row r="724" spans="1:10" ht="195" customHeight="1" x14ac:dyDescent="0.25">
      <c r="A724" s="5" t="s">
        <v>11</v>
      </c>
      <c r="B724" s="5" t="s">
        <v>12</v>
      </c>
      <c r="C724" s="7" t="s">
        <v>781</v>
      </c>
      <c r="D724" s="5" t="s">
        <v>14</v>
      </c>
      <c r="E724" s="5" t="s">
        <v>568</v>
      </c>
      <c r="F724" s="5" t="s">
        <v>463</v>
      </c>
      <c r="G724" s="5">
        <f>-3 / 60</f>
        <v>-0.05</v>
      </c>
      <c r="H724" s="5">
        <v>3</v>
      </c>
      <c r="I724" s="5"/>
      <c r="J724" s="5" t="s">
        <v>17</v>
      </c>
    </row>
    <row r="725" spans="1:10" x14ac:dyDescent="0.25">
      <c r="A725" s="5"/>
      <c r="B725" s="5"/>
      <c r="C725" s="7"/>
      <c r="D725" s="5"/>
      <c r="E725" s="5"/>
      <c r="F725" s="5"/>
      <c r="G725" s="5"/>
      <c r="H725" s="5"/>
      <c r="I725" s="5"/>
      <c r="J725" s="5"/>
    </row>
    <row r="726" spans="1:10" ht="195" customHeight="1" x14ac:dyDescent="0.25">
      <c r="A726" s="5" t="s">
        <v>11</v>
      </c>
      <c r="B726" s="5" t="s">
        <v>18</v>
      </c>
      <c r="C726" s="7" t="s">
        <v>782</v>
      </c>
      <c r="D726" s="5" t="s">
        <v>14</v>
      </c>
      <c r="E726" s="5" t="s">
        <v>783</v>
      </c>
      <c r="F726" s="5" t="s">
        <v>577</v>
      </c>
      <c r="G726" s="6">
        <v>18264</v>
      </c>
      <c r="H726" s="5">
        <v>3</v>
      </c>
      <c r="I726" s="5"/>
      <c r="J726" s="5" t="s">
        <v>17</v>
      </c>
    </row>
    <row r="727" spans="1:10" x14ac:dyDescent="0.25">
      <c r="A727" s="5"/>
      <c r="B727" s="5"/>
      <c r="C727" s="7"/>
      <c r="D727" s="5"/>
      <c r="E727" s="5"/>
      <c r="F727" s="5"/>
      <c r="G727" s="6"/>
      <c r="H727" s="5"/>
      <c r="I727" s="5"/>
      <c r="J727" s="5"/>
    </row>
    <row r="728" spans="1:10" ht="195" customHeight="1" x14ac:dyDescent="0.25">
      <c r="A728" s="5" t="s">
        <v>11</v>
      </c>
      <c r="B728" s="5" t="s">
        <v>18</v>
      </c>
      <c r="C728" s="7" t="s">
        <v>784</v>
      </c>
      <c r="D728" s="5" t="s">
        <v>14</v>
      </c>
      <c r="E728" s="5" t="s">
        <v>785</v>
      </c>
      <c r="F728" s="5" t="s">
        <v>577</v>
      </c>
      <c r="G728" s="6">
        <v>18445</v>
      </c>
      <c r="H728" s="5">
        <v>3</v>
      </c>
      <c r="I728" s="5"/>
      <c r="J728" s="5" t="s">
        <v>17</v>
      </c>
    </row>
    <row r="729" spans="1:10" x14ac:dyDescent="0.25">
      <c r="A729" s="5"/>
      <c r="B729" s="5"/>
      <c r="C729" s="7"/>
      <c r="D729" s="5"/>
      <c r="E729" s="5"/>
      <c r="F729" s="5"/>
      <c r="G729" s="6"/>
      <c r="H729" s="5"/>
      <c r="I729" s="5"/>
      <c r="J729" s="5"/>
    </row>
    <row r="730" spans="1:10" ht="195" customHeight="1" x14ac:dyDescent="0.25">
      <c r="A730" s="5" t="s">
        <v>11</v>
      </c>
      <c r="B730" s="5" t="s">
        <v>18</v>
      </c>
      <c r="C730" s="7" t="s">
        <v>786</v>
      </c>
      <c r="D730" s="5" t="s">
        <v>14</v>
      </c>
      <c r="E730" s="5" t="s">
        <v>787</v>
      </c>
      <c r="F730" s="5" t="s">
        <v>577</v>
      </c>
      <c r="G730" s="6">
        <v>16469</v>
      </c>
      <c r="H730" s="5">
        <v>3</v>
      </c>
      <c r="I730" s="5"/>
      <c r="J730" s="5" t="s">
        <v>17</v>
      </c>
    </row>
    <row r="731" spans="1:10" x14ac:dyDescent="0.25">
      <c r="A731" s="5"/>
      <c r="B731" s="5"/>
      <c r="C731" s="7"/>
      <c r="D731" s="5"/>
      <c r="E731" s="5"/>
      <c r="F731" s="5"/>
      <c r="G731" s="6"/>
      <c r="H731" s="5"/>
      <c r="I731" s="5"/>
      <c r="J731" s="5"/>
    </row>
    <row r="732" spans="1:10" ht="195" customHeight="1" x14ac:dyDescent="0.25">
      <c r="A732" s="5" t="s">
        <v>11</v>
      </c>
      <c r="B732" s="5" t="s">
        <v>18</v>
      </c>
      <c r="C732" s="7" t="s">
        <v>788</v>
      </c>
      <c r="D732" s="5" t="s">
        <v>14</v>
      </c>
      <c r="E732" s="5" t="s">
        <v>576</v>
      </c>
      <c r="F732" s="5" t="s">
        <v>577</v>
      </c>
      <c r="G732" s="5" t="s">
        <v>729</v>
      </c>
      <c r="H732" s="5">
        <v>3</v>
      </c>
      <c r="I732" s="5"/>
      <c r="J732" s="5" t="s">
        <v>17</v>
      </c>
    </row>
    <row r="733" spans="1:10" x14ac:dyDescent="0.25">
      <c r="A733" s="5"/>
      <c r="B733" s="5"/>
      <c r="C733" s="7"/>
      <c r="D733" s="5"/>
      <c r="E733" s="5"/>
      <c r="F733" s="5"/>
      <c r="G733" s="5"/>
      <c r="H733" s="5"/>
      <c r="I733" s="5"/>
      <c r="J733" s="5"/>
    </row>
    <row r="734" spans="1:10" ht="195" customHeight="1" x14ac:dyDescent="0.25">
      <c r="A734" s="5" t="s">
        <v>11</v>
      </c>
      <c r="B734" s="5" t="s">
        <v>12</v>
      </c>
      <c r="C734" s="7" t="s">
        <v>789</v>
      </c>
      <c r="D734" s="5" t="s">
        <v>14</v>
      </c>
      <c r="E734" s="5" t="s">
        <v>790</v>
      </c>
      <c r="F734" s="5" t="s">
        <v>463</v>
      </c>
      <c r="G734" s="5">
        <f>-8 / 30</f>
        <v>-0.26666666666666666</v>
      </c>
      <c r="H734" s="5">
        <v>3</v>
      </c>
      <c r="I734" s="5"/>
      <c r="J734" s="5" t="s">
        <v>17</v>
      </c>
    </row>
    <row r="735" spans="1:10" x14ac:dyDescent="0.25">
      <c r="A735" s="5"/>
      <c r="B735" s="5"/>
      <c r="C735" s="7"/>
      <c r="D735" s="5"/>
      <c r="E735" s="5"/>
      <c r="F735" s="5"/>
      <c r="G735" s="5"/>
      <c r="H735" s="5"/>
      <c r="I735" s="5"/>
      <c r="J735" s="5"/>
    </row>
    <row r="736" spans="1:10" ht="195" customHeight="1" x14ac:dyDescent="0.25">
      <c r="A736" s="5" t="s">
        <v>11</v>
      </c>
      <c r="B736" s="5" t="s">
        <v>18</v>
      </c>
      <c r="C736" s="7" t="s">
        <v>791</v>
      </c>
      <c r="D736" s="5" t="s">
        <v>14</v>
      </c>
      <c r="E736" s="5" t="s">
        <v>792</v>
      </c>
      <c r="F736" s="5" t="s">
        <v>466</v>
      </c>
      <c r="G736" s="6">
        <v>18445</v>
      </c>
      <c r="H736" s="5">
        <v>3</v>
      </c>
      <c r="I736" s="5"/>
      <c r="J736" s="5" t="s">
        <v>17</v>
      </c>
    </row>
    <row r="737" spans="1:10" x14ac:dyDescent="0.25">
      <c r="A737" s="5"/>
      <c r="B737" s="5"/>
      <c r="C737" s="7"/>
      <c r="D737" s="5"/>
      <c r="E737" s="5"/>
      <c r="F737" s="5"/>
      <c r="G737" s="6"/>
      <c r="H737" s="5"/>
      <c r="I737" s="5"/>
      <c r="J737" s="5"/>
    </row>
    <row r="738" spans="1:10" ht="195" customHeight="1" x14ac:dyDescent="0.25">
      <c r="A738" s="5" t="s">
        <v>11</v>
      </c>
      <c r="B738" s="5" t="s">
        <v>18</v>
      </c>
      <c r="C738" s="7" t="s">
        <v>793</v>
      </c>
      <c r="D738" s="5" t="s">
        <v>14</v>
      </c>
      <c r="E738" s="5" t="s">
        <v>794</v>
      </c>
      <c r="F738" s="5" t="s">
        <v>466</v>
      </c>
      <c r="G738" s="5" t="s">
        <v>284</v>
      </c>
      <c r="H738" s="5">
        <v>3</v>
      </c>
      <c r="I738" s="5"/>
      <c r="J738" s="5" t="s">
        <v>17</v>
      </c>
    </row>
    <row r="739" spans="1:10" x14ac:dyDescent="0.25">
      <c r="A739" s="5"/>
      <c r="B739" s="5"/>
      <c r="C739" s="7"/>
      <c r="D739" s="5"/>
      <c r="E739" s="5"/>
      <c r="F739" s="5"/>
      <c r="G739" s="5"/>
      <c r="H739" s="5"/>
      <c r="I739" s="5"/>
      <c r="J739" s="5"/>
    </row>
    <row r="740" spans="1:10" ht="195" customHeight="1" x14ac:dyDescent="0.25">
      <c r="A740" s="5" t="s">
        <v>11</v>
      </c>
      <c r="B740" s="5" t="s">
        <v>18</v>
      </c>
      <c r="C740" s="7" t="s">
        <v>795</v>
      </c>
      <c r="D740" s="5" t="s">
        <v>14</v>
      </c>
      <c r="E740" s="5" t="s">
        <v>796</v>
      </c>
      <c r="F740" s="5" t="s">
        <v>797</v>
      </c>
      <c r="G740" s="6">
        <v>18445</v>
      </c>
      <c r="H740" s="5">
        <v>3</v>
      </c>
      <c r="I740" s="5"/>
      <c r="J740" s="5" t="s">
        <v>17</v>
      </c>
    </row>
    <row r="741" spans="1:10" x14ac:dyDescent="0.25">
      <c r="A741" s="5"/>
      <c r="B741" s="5"/>
      <c r="C741" s="7"/>
      <c r="D741" s="5"/>
      <c r="E741" s="5"/>
      <c r="F741" s="5"/>
      <c r="G741" s="6"/>
      <c r="H741" s="5"/>
      <c r="I741" s="5"/>
      <c r="J741" s="5"/>
    </row>
    <row r="742" spans="1:10" ht="195" customHeight="1" x14ac:dyDescent="0.25">
      <c r="A742" s="5" t="s">
        <v>11</v>
      </c>
      <c r="B742" s="5" t="s">
        <v>18</v>
      </c>
      <c r="C742" s="7" t="s">
        <v>798</v>
      </c>
      <c r="D742" s="5" t="s">
        <v>14</v>
      </c>
      <c r="E742" s="5" t="s">
        <v>799</v>
      </c>
      <c r="F742" s="5" t="s">
        <v>797</v>
      </c>
      <c r="G742" s="5" t="s">
        <v>800</v>
      </c>
      <c r="H742" s="5">
        <v>3</v>
      </c>
      <c r="I742" s="5"/>
      <c r="J742" s="5" t="s">
        <v>17</v>
      </c>
    </row>
    <row r="743" spans="1:10" x14ac:dyDescent="0.25">
      <c r="A743" s="5"/>
      <c r="B743" s="5"/>
      <c r="C743" s="7"/>
      <c r="D743" s="5"/>
      <c r="E743" s="5"/>
      <c r="F743" s="5"/>
      <c r="G743" s="5"/>
      <c r="H743" s="5"/>
      <c r="I743" s="5"/>
      <c r="J743" s="5"/>
    </row>
    <row r="744" spans="1:10" ht="195" customHeight="1" x14ac:dyDescent="0.25">
      <c r="A744" s="5" t="s">
        <v>11</v>
      </c>
      <c r="B744" s="5" t="s">
        <v>18</v>
      </c>
      <c r="C744" s="7" t="s">
        <v>801</v>
      </c>
      <c r="D744" s="5" t="s">
        <v>14</v>
      </c>
      <c r="E744" s="5" t="s">
        <v>576</v>
      </c>
      <c r="F744" s="5" t="s">
        <v>577</v>
      </c>
      <c r="G744" s="8">
        <v>42353</v>
      </c>
      <c r="H744" s="5">
        <v>3</v>
      </c>
      <c r="I744" s="5"/>
      <c r="J744" s="5" t="s">
        <v>17</v>
      </c>
    </row>
    <row r="745" spans="1:10" x14ac:dyDescent="0.25">
      <c r="A745" s="5"/>
      <c r="B745" s="5"/>
      <c r="C745" s="7"/>
      <c r="D745" s="5"/>
      <c r="E745" s="5"/>
      <c r="F745" s="5"/>
      <c r="G745" s="8"/>
      <c r="H745" s="5"/>
      <c r="I745" s="5"/>
      <c r="J745" s="5"/>
    </row>
    <row r="746" spans="1:10" ht="180" customHeight="1" x14ac:dyDescent="0.25">
      <c r="A746" s="5" t="s">
        <v>11</v>
      </c>
      <c r="B746" s="5" t="s">
        <v>18</v>
      </c>
      <c r="C746" s="7" t="s">
        <v>802</v>
      </c>
      <c r="D746" s="5" t="s">
        <v>14</v>
      </c>
      <c r="E746" s="5" t="s">
        <v>803</v>
      </c>
      <c r="F746" s="5" t="s">
        <v>466</v>
      </c>
      <c r="G746" s="5" t="s">
        <v>424</v>
      </c>
      <c r="H746" s="5">
        <v>3</v>
      </c>
      <c r="I746" s="5"/>
      <c r="J746" s="5" t="s">
        <v>17</v>
      </c>
    </row>
    <row r="747" spans="1:10" x14ac:dyDescent="0.25">
      <c r="A747" s="5"/>
      <c r="B747" s="5"/>
      <c r="C747" s="7"/>
      <c r="D747" s="5"/>
      <c r="E747" s="5"/>
      <c r="F747" s="5"/>
      <c r="G747" s="5"/>
      <c r="H747" s="5"/>
      <c r="I747" s="5"/>
      <c r="J747" s="5"/>
    </row>
    <row r="748" spans="1:10" ht="255" customHeight="1" x14ac:dyDescent="0.25">
      <c r="A748" s="5" t="s">
        <v>11</v>
      </c>
      <c r="B748" s="5" t="s">
        <v>12</v>
      </c>
      <c r="C748" s="7" t="s">
        <v>804</v>
      </c>
      <c r="D748" s="5" t="s">
        <v>14</v>
      </c>
      <c r="E748" s="5" t="s">
        <v>25</v>
      </c>
      <c r="F748" s="5" t="s">
        <v>466</v>
      </c>
      <c r="G748" s="5" t="s">
        <v>40</v>
      </c>
      <c r="H748" s="5">
        <v>3</v>
      </c>
      <c r="I748" s="5"/>
      <c r="J748" s="5" t="s">
        <v>17</v>
      </c>
    </row>
    <row r="749" spans="1:10" x14ac:dyDescent="0.25">
      <c r="A749" s="5"/>
      <c r="B749" s="5"/>
      <c r="C749" s="7"/>
      <c r="D749" s="5"/>
      <c r="E749" s="5"/>
      <c r="F749" s="5"/>
      <c r="G749" s="5"/>
      <c r="H749" s="5"/>
      <c r="I749" s="5"/>
      <c r="J749" s="5"/>
    </row>
    <row r="750" spans="1:10" ht="180" customHeight="1" x14ac:dyDescent="0.25">
      <c r="A750" s="5" t="s">
        <v>11</v>
      </c>
      <c r="B750" s="5" t="s">
        <v>18</v>
      </c>
      <c r="C750" s="7" t="s">
        <v>805</v>
      </c>
      <c r="D750" s="5" t="s">
        <v>14</v>
      </c>
      <c r="E750" s="5" t="s">
        <v>806</v>
      </c>
      <c r="F750" s="5" t="s">
        <v>807</v>
      </c>
      <c r="G750" s="5" t="s">
        <v>808</v>
      </c>
      <c r="H750" s="5">
        <v>3</v>
      </c>
      <c r="I750" s="5"/>
      <c r="J750" s="5" t="s">
        <v>17</v>
      </c>
    </row>
    <row r="751" spans="1:10" x14ac:dyDescent="0.25">
      <c r="A751" s="5"/>
      <c r="B751" s="5"/>
      <c r="C751" s="7"/>
      <c r="D751" s="5"/>
      <c r="E751" s="5"/>
      <c r="F751" s="5"/>
      <c r="G751" s="5"/>
      <c r="H751" s="5"/>
      <c r="I751" s="5"/>
      <c r="J751" s="5"/>
    </row>
    <row r="752" spans="1:10" ht="180" customHeight="1" x14ac:dyDescent="0.25">
      <c r="A752" s="5" t="s">
        <v>11</v>
      </c>
      <c r="B752" s="5" t="s">
        <v>18</v>
      </c>
      <c r="C752" s="7" t="s">
        <v>809</v>
      </c>
      <c r="D752" s="5" t="s">
        <v>14</v>
      </c>
      <c r="E752" s="5" t="s">
        <v>810</v>
      </c>
      <c r="F752" s="5" t="s">
        <v>807</v>
      </c>
      <c r="G752" s="6">
        <v>33147</v>
      </c>
      <c r="H752" s="5">
        <v>3</v>
      </c>
      <c r="I752" s="5"/>
      <c r="J752" s="5" t="s">
        <v>17</v>
      </c>
    </row>
    <row r="753" spans="1:10" x14ac:dyDescent="0.25">
      <c r="A753" s="5"/>
      <c r="B753" s="5"/>
      <c r="C753" s="7"/>
      <c r="D753" s="5"/>
      <c r="E753" s="5"/>
      <c r="F753" s="5"/>
      <c r="G753" s="6"/>
      <c r="H753" s="5"/>
      <c r="I753" s="5"/>
      <c r="J753" s="5"/>
    </row>
    <row r="754" spans="1:10" ht="195" customHeight="1" x14ac:dyDescent="0.25">
      <c r="A754" s="5" t="s">
        <v>11</v>
      </c>
      <c r="B754" s="5" t="s">
        <v>18</v>
      </c>
      <c r="C754" s="7" t="s">
        <v>811</v>
      </c>
      <c r="D754" s="5" t="s">
        <v>14</v>
      </c>
      <c r="E754" s="5" t="s">
        <v>812</v>
      </c>
      <c r="F754" s="5" t="s">
        <v>813</v>
      </c>
      <c r="G754" s="6">
        <v>32964</v>
      </c>
      <c r="H754" s="5">
        <v>3</v>
      </c>
      <c r="I754" s="5"/>
      <c r="J754" s="5" t="s">
        <v>17</v>
      </c>
    </row>
    <row r="755" spans="1:10" x14ac:dyDescent="0.25">
      <c r="A755" s="5"/>
      <c r="B755" s="5"/>
      <c r="C755" s="7"/>
      <c r="D755" s="5"/>
      <c r="E755" s="5"/>
      <c r="F755" s="5"/>
      <c r="G755" s="6"/>
      <c r="H755" s="5"/>
      <c r="I755" s="5"/>
      <c r="J755" s="5"/>
    </row>
    <row r="756" spans="1:10" ht="195" customHeight="1" x14ac:dyDescent="0.25">
      <c r="A756" s="5" t="s">
        <v>11</v>
      </c>
      <c r="B756" s="5" t="s">
        <v>12</v>
      </c>
      <c r="C756" s="7" t="s">
        <v>814</v>
      </c>
      <c r="D756" s="5" t="s">
        <v>14</v>
      </c>
      <c r="E756" s="5" t="s">
        <v>815</v>
      </c>
      <c r="F756" s="5" t="s">
        <v>813</v>
      </c>
      <c r="G756" s="5" t="s">
        <v>387</v>
      </c>
      <c r="H756" s="5">
        <v>3</v>
      </c>
      <c r="I756" s="5"/>
      <c r="J756" s="5" t="s">
        <v>17</v>
      </c>
    </row>
    <row r="757" spans="1:10" x14ac:dyDescent="0.25">
      <c r="A757" s="5"/>
      <c r="B757" s="5"/>
      <c r="C757" s="7"/>
      <c r="D757" s="5"/>
      <c r="E757" s="5"/>
      <c r="F757" s="5"/>
      <c r="G757" s="5"/>
      <c r="H757" s="5"/>
      <c r="I757" s="5"/>
      <c r="J757" s="5"/>
    </row>
    <row r="758" spans="1:10" ht="180" customHeight="1" x14ac:dyDescent="0.25">
      <c r="A758" s="5" t="s">
        <v>11</v>
      </c>
      <c r="B758" s="5" t="s">
        <v>12</v>
      </c>
      <c r="C758" s="7" t="s">
        <v>816</v>
      </c>
      <c r="D758" s="5" t="s">
        <v>14</v>
      </c>
      <c r="E758" s="5" t="s">
        <v>817</v>
      </c>
      <c r="F758" s="5" t="s">
        <v>818</v>
      </c>
      <c r="G758" s="5">
        <f>-6 / 20</f>
        <v>-0.3</v>
      </c>
      <c r="H758" s="5">
        <v>3</v>
      </c>
      <c r="I758" s="5"/>
      <c r="J758" s="5" t="s">
        <v>17</v>
      </c>
    </row>
    <row r="759" spans="1:10" x14ac:dyDescent="0.25">
      <c r="A759" s="5"/>
      <c r="B759" s="5"/>
      <c r="C759" s="7"/>
      <c r="D759" s="5"/>
      <c r="E759" s="5"/>
      <c r="F759" s="5"/>
      <c r="G759" s="5"/>
      <c r="H759" s="5"/>
      <c r="I759" s="5"/>
      <c r="J759" s="5"/>
    </row>
    <row r="760" spans="1:10" ht="180" customHeight="1" x14ac:dyDescent="0.25">
      <c r="A760" s="5" t="s">
        <v>11</v>
      </c>
      <c r="B760" s="5" t="s">
        <v>18</v>
      </c>
      <c r="C760" s="7" t="s">
        <v>819</v>
      </c>
      <c r="D760" s="5" t="s">
        <v>14</v>
      </c>
      <c r="E760" s="5" t="s">
        <v>820</v>
      </c>
      <c r="F760" s="5" t="s">
        <v>818</v>
      </c>
      <c r="G760" s="8">
        <v>42236</v>
      </c>
      <c r="H760" s="5">
        <v>3</v>
      </c>
      <c r="I760" s="5"/>
      <c r="J760" s="5" t="s">
        <v>17</v>
      </c>
    </row>
    <row r="761" spans="1:10" x14ac:dyDescent="0.25">
      <c r="A761" s="5"/>
      <c r="B761" s="5"/>
      <c r="C761" s="7"/>
      <c r="D761" s="5"/>
      <c r="E761" s="5"/>
      <c r="F761" s="5"/>
      <c r="G761" s="8"/>
      <c r="H761" s="5"/>
      <c r="I761" s="5"/>
      <c r="J761" s="5"/>
    </row>
    <row r="762" spans="1:10" ht="195" customHeight="1" x14ac:dyDescent="0.25">
      <c r="A762" s="5" t="s">
        <v>11</v>
      </c>
      <c r="B762" s="5" t="s">
        <v>12</v>
      </c>
      <c r="C762" s="7" t="s">
        <v>821</v>
      </c>
      <c r="D762" s="5" t="s">
        <v>14</v>
      </c>
      <c r="E762" s="5" t="s">
        <v>822</v>
      </c>
      <c r="F762" s="5" t="s">
        <v>823</v>
      </c>
      <c r="G762" s="5">
        <f>-5 / 25</f>
        <v>-0.2</v>
      </c>
      <c r="H762" s="5">
        <v>3</v>
      </c>
      <c r="I762" s="5"/>
      <c r="J762" s="5" t="s">
        <v>99</v>
      </c>
    </row>
    <row r="763" spans="1:10" x14ac:dyDescent="0.25">
      <c r="A763" s="5"/>
      <c r="B763" s="5"/>
      <c r="C763" s="7"/>
      <c r="D763" s="5"/>
      <c r="E763" s="5"/>
      <c r="F763" s="5"/>
      <c r="G763" s="5"/>
      <c r="H763" s="5"/>
      <c r="I763" s="5"/>
      <c r="J763" s="5"/>
    </row>
    <row r="767" spans="1:10" ht="45" x14ac:dyDescent="0.25">
      <c r="A767" s="1" t="s">
        <v>1</v>
      </c>
      <c r="B767" s="1" t="s">
        <v>2</v>
      </c>
      <c r="C767" s="1" t="s">
        <v>3</v>
      </c>
      <c r="D767" s="1" t="s">
        <v>4</v>
      </c>
      <c r="E767" s="1" t="s">
        <v>5</v>
      </c>
      <c r="F767" s="1" t="s">
        <v>6</v>
      </c>
      <c r="G767" s="1" t="s">
        <v>7</v>
      </c>
      <c r="H767" s="1" t="s">
        <v>8</v>
      </c>
      <c r="I767" s="1" t="s">
        <v>9</v>
      </c>
      <c r="J767" s="1" t="s">
        <v>10</v>
      </c>
    </row>
    <row r="768" spans="1:10" ht="195" customHeight="1" x14ac:dyDescent="0.25">
      <c r="A768" s="5" t="s">
        <v>11</v>
      </c>
      <c r="B768" s="5" t="s">
        <v>12</v>
      </c>
      <c r="C768" s="7" t="s">
        <v>824</v>
      </c>
      <c r="D768" s="5" t="s">
        <v>14</v>
      </c>
      <c r="E768" s="5" t="s">
        <v>825</v>
      </c>
      <c r="F768" s="5" t="s">
        <v>823</v>
      </c>
      <c r="G768" s="5">
        <f>-3 / 25</f>
        <v>-0.12</v>
      </c>
      <c r="H768" s="5">
        <v>3</v>
      </c>
      <c r="I768" s="5"/>
      <c r="J768" s="5" t="s">
        <v>17</v>
      </c>
    </row>
    <row r="769" spans="1:10" x14ac:dyDescent="0.25">
      <c r="A769" s="5"/>
      <c r="B769" s="5"/>
      <c r="C769" s="7"/>
      <c r="D769" s="5"/>
      <c r="E769" s="5"/>
      <c r="F769" s="5"/>
      <c r="G769" s="5"/>
      <c r="H769" s="5"/>
      <c r="I769" s="5"/>
      <c r="J769" s="5"/>
    </row>
    <row r="770" spans="1:10" ht="195" customHeight="1" x14ac:dyDescent="0.25">
      <c r="A770" s="5" t="s">
        <v>11</v>
      </c>
      <c r="B770" s="5" t="s">
        <v>12</v>
      </c>
      <c r="C770" s="7" t="s">
        <v>826</v>
      </c>
      <c r="D770" s="5" t="s">
        <v>14</v>
      </c>
      <c r="E770" s="5" t="s">
        <v>827</v>
      </c>
      <c r="F770" s="5" t="s">
        <v>823</v>
      </c>
      <c r="G770" s="5" t="s">
        <v>828</v>
      </c>
      <c r="H770" s="5">
        <v>3</v>
      </c>
      <c r="I770" s="5"/>
      <c r="J770" s="5" t="s">
        <v>17</v>
      </c>
    </row>
    <row r="771" spans="1:10" x14ac:dyDescent="0.25">
      <c r="A771" s="5"/>
      <c r="B771" s="5"/>
      <c r="C771" s="7"/>
      <c r="D771" s="5"/>
      <c r="E771" s="5"/>
      <c r="F771" s="5"/>
      <c r="G771" s="5"/>
      <c r="H771" s="5"/>
      <c r="I771" s="5"/>
      <c r="J771" s="5"/>
    </row>
    <row r="772" spans="1:10" ht="180" customHeight="1" x14ac:dyDescent="0.25">
      <c r="A772" s="5" t="s">
        <v>11</v>
      </c>
      <c r="B772" s="5" t="s">
        <v>12</v>
      </c>
      <c r="C772" s="7" t="s">
        <v>829</v>
      </c>
      <c r="D772" s="5" t="s">
        <v>14</v>
      </c>
      <c r="E772" s="5" t="s">
        <v>830</v>
      </c>
      <c r="F772" s="5" t="s">
        <v>831</v>
      </c>
      <c r="G772" s="5">
        <f>-1 / 18</f>
        <v>-5.5555555555555552E-2</v>
      </c>
      <c r="H772" s="5">
        <v>3</v>
      </c>
      <c r="I772" s="5"/>
      <c r="J772" s="5" t="s">
        <v>17</v>
      </c>
    </row>
    <row r="773" spans="1:10" x14ac:dyDescent="0.25">
      <c r="A773" s="5"/>
      <c r="B773" s="5"/>
      <c r="C773" s="7"/>
      <c r="D773" s="5"/>
      <c r="E773" s="5"/>
      <c r="F773" s="5"/>
      <c r="G773" s="5"/>
      <c r="H773" s="5"/>
      <c r="I773" s="5"/>
      <c r="J773" s="5"/>
    </row>
    <row r="774" spans="1:10" ht="180" customHeight="1" x14ac:dyDescent="0.25">
      <c r="A774" s="5" t="s">
        <v>11</v>
      </c>
      <c r="B774" s="5" t="s">
        <v>12</v>
      </c>
      <c r="C774" s="7" t="s">
        <v>832</v>
      </c>
      <c r="D774" s="5" t="s">
        <v>14</v>
      </c>
      <c r="E774" s="5" t="s">
        <v>833</v>
      </c>
      <c r="F774" s="5" t="s">
        <v>831</v>
      </c>
      <c r="G774" s="5">
        <f>-3 / 18</f>
        <v>-0.16666666666666666</v>
      </c>
      <c r="H774" s="5">
        <v>3</v>
      </c>
      <c r="I774" s="5"/>
      <c r="J774" s="5" t="s">
        <v>17</v>
      </c>
    </row>
    <row r="775" spans="1:10" x14ac:dyDescent="0.25">
      <c r="A775" s="5"/>
      <c r="B775" s="5"/>
      <c r="C775" s="7"/>
      <c r="D775" s="5"/>
      <c r="E775" s="5"/>
      <c r="F775" s="5"/>
      <c r="G775" s="5"/>
      <c r="H775" s="5"/>
      <c r="I775" s="5"/>
      <c r="J775" s="5"/>
    </row>
    <row r="776" spans="1:10" ht="180" customHeight="1" x14ac:dyDescent="0.25">
      <c r="A776" s="5" t="s">
        <v>11</v>
      </c>
      <c r="B776" s="5" t="s">
        <v>18</v>
      </c>
      <c r="C776" s="7" t="s">
        <v>834</v>
      </c>
      <c r="D776" s="5" t="s">
        <v>14</v>
      </c>
      <c r="E776" s="5" t="s">
        <v>835</v>
      </c>
      <c r="F776" s="5" t="s">
        <v>831</v>
      </c>
      <c r="G776" s="8">
        <v>42124</v>
      </c>
      <c r="H776" s="5">
        <v>3</v>
      </c>
      <c r="I776" s="5"/>
      <c r="J776" s="5" t="s">
        <v>17</v>
      </c>
    </row>
    <row r="777" spans="1:10" x14ac:dyDescent="0.25">
      <c r="A777" s="5"/>
      <c r="B777" s="5"/>
      <c r="C777" s="7"/>
      <c r="D777" s="5"/>
      <c r="E777" s="5"/>
      <c r="F777" s="5"/>
      <c r="G777" s="8"/>
      <c r="H777" s="5"/>
      <c r="I777" s="5"/>
      <c r="J777" s="5"/>
    </row>
    <row r="778" spans="1:10" ht="195" customHeight="1" x14ac:dyDescent="0.25">
      <c r="A778" s="5" t="s">
        <v>11</v>
      </c>
      <c r="B778" s="5" t="s">
        <v>18</v>
      </c>
      <c r="C778" s="7" t="s">
        <v>836</v>
      </c>
      <c r="D778" s="5" t="s">
        <v>14</v>
      </c>
      <c r="E778" s="5" t="s">
        <v>837</v>
      </c>
      <c r="F778" s="5" t="s">
        <v>610</v>
      </c>
      <c r="G778" s="6">
        <v>18264</v>
      </c>
      <c r="H778" s="5">
        <v>3</v>
      </c>
      <c r="I778" s="5"/>
      <c r="J778" s="5" t="s">
        <v>17</v>
      </c>
    </row>
    <row r="779" spans="1:10" x14ac:dyDescent="0.25">
      <c r="A779" s="5"/>
      <c r="B779" s="5"/>
      <c r="C779" s="7"/>
      <c r="D779" s="5"/>
      <c r="E779" s="5"/>
      <c r="F779" s="5"/>
      <c r="G779" s="6"/>
      <c r="H779" s="5"/>
      <c r="I779" s="5"/>
      <c r="J779" s="5"/>
    </row>
    <row r="780" spans="1:10" ht="195" customHeight="1" x14ac:dyDescent="0.25">
      <c r="A780" s="5" t="s">
        <v>11</v>
      </c>
      <c r="B780" s="5" t="s">
        <v>18</v>
      </c>
      <c r="C780" s="7" t="s">
        <v>838</v>
      </c>
      <c r="D780" s="5" t="s">
        <v>14</v>
      </c>
      <c r="E780" s="5" t="s">
        <v>839</v>
      </c>
      <c r="F780" s="5" t="s">
        <v>813</v>
      </c>
      <c r="G780" s="8">
        <v>42029</v>
      </c>
      <c r="H780" s="5">
        <v>3</v>
      </c>
      <c r="I780" s="5"/>
      <c r="J780" s="5" t="s">
        <v>17</v>
      </c>
    </row>
    <row r="781" spans="1:10" x14ac:dyDescent="0.25">
      <c r="A781" s="5"/>
      <c r="B781" s="5"/>
      <c r="C781" s="7"/>
      <c r="D781" s="5"/>
      <c r="E781" s="5"/>
      <c r="F781" s="5"/>
      <c r="G781" s="8"/>
      <c r="H781" s="5"/>
      <c r="I781" s="5"/>
      <c r="J781" s="5"/>
    </row>
    <row r="782" spans="1:10" ht="180" customHeight="1" x14ac:dyDescent="0.25">
      <c r="A782" s="5" t="s">
        <v>11</v>
      </c>
      <c r="B782" s="5" t="s">
        <v>18</v>
      </c>
      <c r="C782" s="7" t="s">
        <v>840</v>
      </c>
      <c r="D782" s="5" t="s">
        <v>14</v>
      </c>
      <c r="E782" s="5" t="s">
        <v>841</v>
      </c>
      <c r="F782" s="5" t="s">
        <v>818</v>
      </c>
      <c r="G782" s="6">
        <v>14702</v>
      </c>
      <c r="H782" s="5">
        <v>3</v>
      </c>
      <c r="I782" s="5"/>
      <c r="J782" s="5" t="s">
        <v>17</v>
      </c>
    </row>
    <row r="783" spans="1:10" x14ac:dyDescent="0.25">
      <c r="A783" s="5"/>
      <c r="B783" s="5"/>
      <c r="C783" s="7"/>
      <c r="D783" s="5"/>
      <c r="E783" s="5"/>
      <c r="F783" s="5"/>
      <c r="G783" s="6"/>
      <c r="H783" s="5"/>
      <c r="I783" s="5"/>
      <c r="J783" s="5"/>
    </row>
    <row r="784" spans="1:10" ht="195" customHeight="1" x14ac:dyDescent="0.25">
      <c r="A784" s="5" t="s">
        <v>11</v>
      </c>
      <c r="B784" s="5" t="s">
        <v>18</v>
      </c>
      <c r="C784" s="7" t="s">
        <v>842</v>
      </c>
      <c r="D784" s="5" t="s">
        <v>14</v>
      </c>
      <c r="E784" s="5" t="s">
        <v>843</v>
      </c>
      <c r="F784" s="5" t="s">
        <v>807</v>
      </c>
      <c r="G784" s="8">
        <v>42089</v>
      </c>
      <c r="H784" s="5">
        <v>3</v>
      </c>
      <c r="I784" s="5"/>
      <c r="J784" s="5" t="s">
        <v>17</v>
      </c>
    </row>
    <row r="785" spans="1:10" x14ac:dyDescent="0.25">
      <c r="A785" s="5"/>
      <c r="B785" s="5"/>
      <c r="C785" s="7"/>
      <c r="D785" s="5"/>
      <c r="E785" s="5"/>
      <c r="F785" s="5"/>
      <c r="G785" s="8"/>
      <c r="H785" s="5"/>
      <c r="I785" s="5"/>
      <c r="J785" s="5"/>
    </row>
    <row r="786" spans="1:10" ht="195" customHeight="1" x14ac:dyDescent="0.25">
      <c r="A786" s="5" t="s">
        <v>11</v>
      </c>
      <c r="B786" s="5" t="s">
        <v>12</v>
      </c>
      <c r="C786" s="7" t="s">
        <v>844</v>
      </c>
      <c r="D786" s="5" t="s">
        <v>14</v>
      </c>
      <c r="E786" s="5" t="s">
        <v>845</v>
      </c>
      <c r="F786" s="5" t="s">
        <v>823</v>
      </c>
      <c r="G786" s="5">
        <f>-5 / 20</f>
        <v>-0.25</v>
      </c>
      <c r="H786" s="5">
        <v>3</v>
      </c>
      <c r="I786" s="5"/>
      <c r="J786" s="5" t="s">
        <v>17</v>
      </c>
    </row>
    <row r="787" spans="1:10" x14ac:dyDescent="0.25">
      <c r="A787" s="5"/>
      <c r="B787" s="5"/>
      <c r="C787" s="7"/>
      <c r="D787" s="5"/>
      <c r="E787" s="5"/>
      <c r="F787" s="5"/>
      <c r="G787" s="5"/>
      <c r="H787" s="5"/>
      <c r="I787" s="5"/>
      <c r="J787" s="5"/>
    </row>
    <row r="788" spans="1:10" ht="180" customHeight="1" x14ac:dyDescent="0.25">
      <c r="A788" s="5" t="s">
        <v>11</v>
      </c>
      <c r="B788" s="5" t="s">
        <v>12</v>
      </c>
      <c r="C788" s="7" t="s">
        <v>846</v>
      </c>
      <c r="D788" s="5" t="s">
        <v>14</v>
      </c>
      <c r="E788" s="5" t="s">
        <v>847</v>
      </c>
      <c r="F788" s="5" t="s">
        <v>823</v>
      </c>
      <c r="G788" s="5">
        <f>-5 / 20</f>
        <v>-0.25</v>
      </c>
      <c r="H788" s="5">
        <v>1</v>
      </c>
      <c r="I788" s="5"/>
      <c r="J788" s="5" t="s">
        <v>17</v>
      </c>
    </row>
    <row r="789" spans="1:10" x14ac:dyDescent="0.25">
      <c r="A789" s="5"/>
      <c r="B789" s="5"/>
      <c r="C789" s="7"/>
      <c r="D789" s="5"/>
      <c r="E789" s="5"/>
      <c r="F789" s="5"/>
      <c r="G789" s="5"/>
      <c r="H789" s="5"/>
      <c r="I789" s="5"/>
      <c r="J789" s="5"/>
    </row>
    <row r="790" spans="1:10" x14ac:dyDescent="0.25">
      <c r="A790" s="2"/>
      <c r="B790" s="2"/>
      <c r="C790" s="3"/>
      <c r="D790" s="2"/>
      <c r="E790" s="2"/>
      <c r="F790" s="2"/>
      <c r="G790" s="4"/>
      <c r="H790" s="2"/>
      <c r="I790" s="2"/>
      <c r="J790" s="2"/>
    </row>
    <row r="791" spans="1:10" ht="195" customHeight="1" x14ac:dyDescent="0.25">
      <c r="A791" s="5" t="s">
        <v>11</v>
      </c>
      <c r="B791" s="5" t="s">
        <v>18</v>
      </c>
      <c r="C791" s="7" t="s">
        <v>848</v>
      </c>
      <c r="D791" s="5" t="s">
        <v>14</v>
      </c>
      <c r="E791" s="5" t="s">
        <v>849</v>
      </c>
      <c r="F791" s="5" t="s">
        <v>831</v>
      </c>
      <c r="G791" s="6">
        <v>14642</v>
      </c>
      <c r="H791" s="5">
        <v>3</v>
      </c>
      <c r="I791" s="5"/>
      <c r="J791" s="5" t="s">
        <v>17</v>
      </c>
    </row>
    <row r="792" spans="1:10" x14ac:dyDescent="0.25">
      <c r="A792" s="5"/>
      <c r="B792" s="5"/>
      <c r="C792" s="7"/>
      <c r="D792" s="5"/>
      <c r="E792" s="5"/>
      <c r="F792" s="5"/>
      <c r="G792" s="6"/>
      <c r="H792" s="5"/>
      <c r="I792" s="5"/>
      <c r="J792" s="5"/>
    </row>
    <row r="793" spans="1:10" ht="195" customHeight="1" x14ac:dyDescent="0.25">
      <c r="A793" s="5" t="s">
        <v>11</v>
      </c>
      <c r="B793" s="5" t="s">
        <v>18</v>
      </c>
      <c r="C793" s="7" t="s">
        <v>850</v>
      </c>
      <c r="D793" s="5" t="s">
        <v>14</v>
      </c>
      <c r="E793" s="5" t="s">
        <v>851</v>
      </c>
      <c r="F793" s="5" t="s">
        <v>813</v>
      </c>
      <c r="G793" s="8">
        <v>42112</v>
      </c>
      <c r="H793" s="5">
        <v>3</v>
      </c>
      <c r="I793" s="5"/>
      <c r="J793" s="5" t="s">
        <v>17</v>
      </c>
    </row>
    <row r="794" spans="1:10" x14ac:dyDescent="0.25">
      <c r="A794" s="5"/>
      <c r="B794" s="5"/>
      <c r="C794" s="7"/>
      <c r="D794" s="5"/>
      <c r="E794" s="5"/>
      <c r="F794" s="5"/>
      <c r="G794" s="8"/>
      <c r="H794" s="5"/>
      <c r="I794" s="5"/>
      <c r="J794" s="5"/>
    </row>
    <row r="795" spans="1:10" ht="195" customHeight="1" x14ac:dyDescent="0.25">
      <c r="A795" s="5" t="s">
        <v>11</v>
      </c>
      <c r="B795" s="5" t="s">
        <v>12</v>
      </c>
      <c r="C795" s="7" t="s">
        <v>852</v>
      </c>
      <c r="D795" s="5" t="s">
        <v>14</v>
      </c>
      <c r="E795" s="5" t="s">
        <v>853</v>
      </c>
      <c r="F795" s="5" t="s">
        <v>610</v>
      </c>
      <c r="G795" s="5">
        <f>-5 / 18</f>
        <v>-0.27777777777777779</v>
      </c>
      <c r="H795" s="5">
        <v>3</v>
      </c>
      <c r="I795" s="5"/>
      <c r="J795" s="5" t="s">
        <v>17</v>
      </c>
    </row>
    <row r="796" spans="1:10" x14ac:dyDescent="0.25">
      <c r="A796" s="5"/>
      <c r="B796" s="5"/>
      <c r="C796" s="7"/>
      <c r="D796" s="5"/>
      <c r="E796" s="5"/>
      <c r="F796" s="5"/>
      <c r="G796" s="5"/>
      <c r="H796" s="5"/>
      <c r="I796" s="5"/>
      <c r="J796" s="5"/>
    </row>
    <row r="797" spans="1:10" ht="225" customHeight="1" x14ac:dyDescent="0.25">
      <c r="A797" s="5" t="s">
        <v>11</v>
      </c>
      <c r="B797" s="5" t="s">
        <v>12</v>
      </c>
      <c r="C797" s="7" t="s">
        <v>854</v>
      </c>
      <c r="D797" s="5" t="s">
        <v>14</v>
      </c>
      <c r="E797" s="5" t="s">
        <v>278</v>
      </c>
      <c r="F797" s="5" t="s">
        <v>813</v>
      </c>
      <c r="G797" s="5">
        <f>-1 / 1</f>
        <v>-1</v>
      </c>
      <c r="H797" s="5">
        <v>6</v>
      </c>
      <c r="I797" s="5"/>
      <c r="J797" s="5" t="s">
        <v>17</v>
      </c>
    </row>
    <row r="798" spans="1:10" x14ac:dyDescent="0.25">
      <c r="A798" s="5"/>
      <c r="B798" s="5"/>
      <c r="C798" s="7"/>
      <c r="D798" s="5"/>
      <c r="E798" s="5"/>
      <c r="F798" s="5"/>
      <c r="G798" s="5"/>
      <c r="H798" s="5"/>
      <c r="I798" s="5"/>
      <c r="J798" s="5"/>
    </row>
    <row r="799" spans="1:10" ht="225" customHeight="1" x14ac:dyDescent="0.25">
      <c r="A799" s="5" t="s">
        <v>11</v>
      </c>
      <c r="B799" s="5" t="s">
        <v>12</v>
      </c>
      <c r="C799" s="7" t="s">
        <v>855</v>
      </c>
      <c r="D799" s="5" t="s">
        <v>14</v>
      </c>
      <c r="E799" s="5" t="s">
        <v>278</v>
      </c>
      <c r="F799" s="5" t="s">
        <v>610</v>
      </c>
      <c r="G799" s="5">
        <f>-2 / 1</f>
        <v>-2</v>
      </c>
      <c r="H799" s="5">
        <v>6</v>
      </c>
      <c r="I799" s="5"/>
      <c r="J799" s="5" t="s">
        <v>17</v>
      </c>
    </row>
    <row r="800" spans="1:10" x14ac:dyDescent="0.25">
      <c r="A800" s="5"/>
      <c r="B800" s="5"/>
      <c r="C800" s="7"/>
      <c r="D800" s="5"/>
      <c r="E800" s="5"/>
      <c r="F800" s="5"/>
      <c r="G800" s="5"/>
      <c r="H800" s="5"/>
      <c r="I800" s="5"/>
      <c r="J800" s="5"/>
    </row>
    <row r="801" spans="1:13" ht="225" customHeight="1" x14ac:dyDescent="0.25">
      <c r="A801" s="5" t="s">
        <v>11</v>
      </c>
      <c r="B801" s="5" t="s">
        <v>12</v>
      </c>
      <c r="C801" s="7" t="s">
        <v>856</v>
      </c>
      <c r="D801" s="5" t="s">
        <v>14</v>
      </c>
      <c r="E801" s="5" t="s">
        <v>278</v>
      </c>
      <c r="F801" s="5" t="s">
        <v>831</v>
      </c>
      <c r="G801" s="5" t="s">
        <v>40</v>
      </c>
      <c r="H801" s="5">
        <v>6</v>
      </c>
      <c r="I801" s="5"/>
      <c r="J801" s="5" t="s">
        <v>17</v>
      </c>
    </row>
    <row r="802" spans="1:13" x14ac:dyDescent="0.25">
      <c r="A802" s="5"/>
      <c r="B802" s="5"/>
      <c r="C802" s="7"/>
      <c r="D802" s="5"/>
      <c r="E802" s="5"/>
      <c r="F802" s="5"/>
      <c r="G802" s="5"/>
      <c r="H802" s="5"/>
      <c r="I802" s="5"/>
      <c r="J802" s="5"/>
    </row>
    <row r="803" spans="1:13" ht="255" customHeight="1" x14ac:dyDescent="0.25">
      <c r="A803" s="5" t="s">
        <v>11</v>
      </c>
      <c r="B803" s="5" t="s">
        <v>12</v>
      </c>
      <c r="C803" s="7" t="s">
        <v>857</v>
      </c>
      <c r="D803" s="5" t="s">
        <v>14</v>
      </c>
      <c r="E803" s="5" t="s">
        <v>78</v>
      </c>
      <c r="F803" s="5" t="s">
        <v>813</v>
      </c>
      <c r="G803" s="5" t="s">
        <v>40</v>
      </c>
      <c r="H803" s="5">
        <v>3</v>
      </c>
      <c r="I803" s="5"/>
      <c r="J803" s="5" t="s">
        <v>433</v>
      </c>
    </row>
    <row r="804" spans="1:13" x14ac:dyDescent="0.25">
      <c r="A804" s="5"/>
      <c r="B804" s="5"/>
      <c r="C804" s="7"/>
      <c r="D804" s="5"/>
      <c r="E804" s="5"/>
      <c r="F804" s="5"/>
      <c r="G804" s="5"/>
      <c r="H804" s="5"/>
      <c r="I804" s="5"/>
      <c r="J804" s="5"/>
    </row>
    <row r="807" spans="1:13" ht="45" x14ac:dyDescent="0.25">
      <c r="A807" s="1" t="s">
        <v>1</v>
      </c>
      <c r="B807" s="1" t="s">
        <v>2</v>
      </c>
      <c r="C807" s="1" t="s">
        <v>3</v>
      </c>
      <c r="D807" s="1" t="s">
        <v>4</v>
      </c>
      <c r="E807" s="1" t="s">
        <v>5</v>
      </c>
      <c r="F807" s="1" t="s">
        <v>6</v>
      </c>
      <c r="G807" s="1" t="s">
        <v>7</v>
      </c>
      <c r="H807" s="1" t="s">
        <v>8</v>
      </c>
      <c r="I807" s="1" t="s">
        <v>9</v>
      </c>
      <c r="J807" s="1" t="s">
        <v>10</v>
      </c>
    </row>
    <row r="808" spans="1:13" ht="180" customHeight="1" x14ac:dyDescent="0.25">
      <c r="A808" s="5" t="s">
        <v>11</v>
      </c>
      <c r="B808" s="5" t="s">
        <v>12</v>
      </c>
      <c r="C808" s="7" t="s">
        <v>858</v>
      </c>
      <c r="D808" s="5" t="s">
        <v>14</v>
      </c>
      <c r="E808" s="5" t="s">
        <v>859</v>
      </c>
      <c r="F808" s="5" t="s">
        <v>860</v>
      </c>
      <c r="G808" s="5">
        <f>-1 / 40</f>
        <v>-2.5000000000000001E-2</v>
      </c>
      <c r="H808" s="5">
        <v>4</v>
      </c>
      <c r="I808" s="5"/>
      <c r="J808" s="5" t="s">
        <v>17</v>
      </c>
    </row>
    <row r="809" spans="1:13" x14ac:dyDescent="0.25">
      <c r="A809" s="5"/>
      <c r="B809" s="5"/>
      <c r="C809" s="7"/>
      <c r="D809" s="5"/>
      <c r="E809" s="5"/>
      <c r="F809" s="5"/>
      <c r="G809" s="5"/>
      <c r="H809" s="5"/>
      <c r="I809" s="5"/>
      <c r="J809" s="5"/>
    </row>
    <row r="810" spans="1:13" ht="150" customHeight="1" x14ac:dyDescent="0.25">
      <c r="A810" s="5" t="s">
        <v>11</v>
      </c>
      <c r="B810" s="5" t="s">
        <v>12</v>
      </c>
      <c r="C810" s="7" t="s">
        <v>861</v>
      </c>
      <c r="D810" s="5" t="s">
        <v>14</v>
      </c>
      <c r="E810" s="5" t="s">
        <v>862</v>
      </c>
      <c r="F810" s="5" t="s">
        <v>860</v>
      </c>
      <c r="G810" s="5">
        <f>-3 / 20</f>
        <v>-0.15</v>
      </c>
      <c r="H810" s="5">
        <v>0</v>
      </c>
      <c r="I810" s="5"/>
      <c r="J810" s="5" t="s">
        <v>17</v>
      </c>
    </row>
    <row r="811" spans="1:13" x14ac:dyDescent="0.25">
      <c r="A811" s="5"/>
      <c r="B811" s="5"/>
      <c r="C811" s="7"/>
      <c r="D811" s="5"/>
      <c r="E811" s="5"/>
      <c r="F811" s="5"/>
      <c r="G811" s="5"/>
      <c r="H811" s="5"/>
      <c r="I811" s="5"/>
      <c r="J811" s="5"/>
    </row>
    <row r="812" spans="1:13" ht="165" customHeight="1" x14ac:dyDescent="0.25">
      <c r="A812" s="5" t="s">
        <v>11</v>
      </c>
      <c r="B812" s="5" t="s">
        <v>18</v>
      </c>
      <c r="C812" s="7" t="s">
        <v>863</v>
      </c>
      <c r="D812" s="5" t="s">
        <v>14</v>
      </c>
      <c r="E812" s="5" t="s">
        <v>864</v>
      </c>
      <c r="F812" s="5" t="s">
        <v>860</v>
      </c>
      <c r="G812" s="8">
        <v>42055</v>
      </c>
      <c r="H812" s="5">
        <v>0</v>
      </c>
      <c r="I812" s="5"/>
      <c r="J812" s="5" t="s">
        <v>17</v>
      </c>
    </row>
    <row r="813" spans="1:13" x14ac:dyDescent="0.25">
      <c r="A813" s="5"/>
      <c r="B813" s="5"/>
      <c r="C813" s="7"/>
      <c r="D813" s="5"/>
      <c r="E813" s="5"/>
      <c r="F813" s="5"/>
      <c r="G813" s="8"/>
      <c r="H813" s="5"/>
      <c r="I813" s="5"/>
      <c r="J813" s="5"/>
    </row>
    <row r="814" spans="1:13" ht="180" customHeight="1" x14ac:dyDescent="0.25">
      <c r="A814" s="5" t="s">
        <v>11</v>
      </c>
      <c r="B814" s="5" t="s">
        <v>12</v>
      </c>
      <c r="C814" s="7" t="s">
        <v>865</v>
      </c>
      <c r="D814" s="5" t="s">
        <v>14</v>
      </c>
      <c r="E814" s="5" t="s">
        <v>866</v>
      </c>
      <c r="F814" s="5" t="s">
        <v>860</v>
      </c>
      <c r="G814" s="5">
        <f>-1 / 40</f>
        <v>-2.5000000000000001E-2</v>
      </c>
      <c r="H814" s="5">
        <v>0</v>
      </c>
      <c r="I814" s="5"/>
      <c r="J814" s="5" t="s">
        <v>17</v>
      </c>
    </row>
    <row r="815" spans="1:13" x14ac:dyDescent="0.25">
      <c r="A815" s="5"/>
      <c r="B815" s="5"/>
      <c r="C815" s="7"/>
      <c r="D815" s="5"/>
      <c r="E815" s="5"/>
      <c r="F815" s="5"/>
      <c r="G815" s="5"/>
      <c r="H815" s="5"/>
      <c r="I815" s="5"/>
      <c r="J815" s="5"/>
      <c r="M815">
        <v>2</v>
      </c>
    </row>
    <row r="816" spans="1:13" ht="195" customHeight="1" x14ac:dyDescent="0.25">
      <c r="A816" s="5" t="s">
        <v>11</v>
      </c>
      <c r="B816" s="5" t="s">
        <v>18</v>
      </c>
      <c r="C816" s="7" t="s">
        <v>867</v>
      </c>
      <c r="D816" s="5" t="s">
        <v>14</v>
      </c>
      <c r="E816" s="5" t="s">
        <v>868</v>
      </c>
      <c r="F816" s="5" t="s">
        <v>102</v>
      </c>
      <c r="G816" s="5" t="s">
        <v>869</v>
      </c>
      <c r="H816" s="5">
        <v>4</v>
      </c>
      <c r="I816" s="5"/>
      <c r="J816" s="5" t="s">
        <v>17</v>
      </c>
    </row>
    <row r="817" spans="1:12" x14ac:dyDescent="0.25">
      <c r="A817" s="5"/>
      <c r="B817" s="5"/>
      <c r="C817" s="7"/>
      <c r="D817" s="5"/>
      <c r="E817" s="5"/>
      <c r="F817" s="5"/>
      <c r="G817" s="5"/>
      <c r="H817" s="5"/>
      <c r="I817" s="5"/>
      <c r="J817" s="5"/>
    </row>
    <row r="818" spans="1:12" ht="150" customHeight="1" x14ac:dyDescent="0.25">
      <c r="A818" s="5" t="s">
        <v>11</v>
      </c>
      <c r="B818" s="5" t="s">
        <v>18</v>
      </c>
      <c r="C818" s="7" t="s">
        <v>870</v>
      </c>
      <c r="D818" s="5" t="s">
        <v>14</v>
      </c>
      <c r="E818" s="5" t="s">
        <v>871</v>
      </c>
      <c r="F818" s="5" t="s">
        <v>102</v>
      </c>
      <c r="G818" s="5" t="s">
        <v>869</v>
      </c>
      <c r="H818" s="5">
        <v>0</v>
      </c>
      <c r="I818" s="5"/>
      <c r="J818" s="5" t="s">
        <v>17</v>
      </c>
    </row>
    <row r="819" spans="1:12" x14ac:dyDescent="0.25">
      <c r="A819" s="5"/>
      <c r="B819" s="5"/>
      <c r="C819" s="7"/>
      <c r="D819" s="5"/>
      <c r="E819" s="5"/>
      <c r="F819" s="5"/>
      <c r="G819" s="5"/>
      <c r="H819" s="5"/>
      <c r="I819" s="5"/>
      <c r="J819" s="5"/>
    </row>
    <row r="820" spans="1:12" ht="180" customHeight="1" x14ac:dyDescent="0.25">
      <c r="A820" s="5" t="s">
        <v>11</v>
      </c>
      <c r="B820" s="5" t="s">
        <v>18</v>
      </c>
      <c r="C820" s="7" t="s">
        <v>872</v>
      </c>
      <c r="D820" s="5" t="s">
        <v>14</v>
      </c>
      <c r="E820" s="5" t="s">
        <v>873</v>
      </c>
      <c r="F820" s="5" t="s">
        <v>102</v>
      </c>
      <c r="G820" s="5" t="s">
        <v>869</v>
      </c>
      <c r="H820" s="5">
        <v>0</v>
      </c>
      <c r="I820" s="5"/>
      <c r="J820" s="5" t="s">
        <v>17</v>
      </c>
    </row>
    <row r="821" spans="1:12" x14ac:dyDescent="0.25">
      <c r="A821" s="5"/>
      <c r="B821" s="5"/>
      <c r="C821" s="7"/>
      <c r="D821" s="5"/>
      <c r="E821" s="5"/>
      <c r="F821" s="5"/>
      <c r="G821" s="5"/>
      <c r="H821" s="5"/>
      <c r="I821" s="5"/>
      <c r="J821" s="5"/>
      <c r="L821">
        <v>1</v>
      </c>
    </row>
    <row r="822" spans="1:12" ht="195" customHeight="1" x14ac:dyDescent="0.25">
      <c r="A822" s="5" t="s">
        <v>11</v>
      </c>
      <c r="B822" s="5" t="s">
        <v>18</v>
      </c>
      <c r="C822" s="7" t="s">
        <v>874</v>
      </c>
      <c r="D822" s="5" t="s">
        <v>14</v>
      </c>
      <c r="E822" s="5" t="s">
        <v>875</v>
      </c>
      <c r="F822" s="5" t="s">
        <v>102</v>
      </c>
      <c r="G822" s="8">
        <v>42265</v>
      </c>
      <c r="H822" s="5">
        <v>3</v>
      </c>
      <c r="I822" s="5"/>
      <c r="J822" s="5" t="s">
        <v>17</v>
      </c>
    </row>
    <row r="823" spans="1:12" x14ac:dyDescent="0.25">
      <c r="A823" s="5"/>
      <c r="B823" s="5"/>
      <c r="C823" s="7"/>
      <c r="D823" s="5"/>
      <c r="E823" s="5"/>
      <c r="F823" s="5"/>
      <c r="G823" s="8"/>
      <c r="H823" s="5"/>
      <c r="I823" s="5"/>
      <c r="J823" s="5"/>
    </row>
    <row r="824" spans="1:12" ht="165" customHeight="1" x14ac:dyDescent="0.25">
      <c r="A824" s="5" t="s">
        <v>11</v>
      </c>
      <c r="B824" s="5" t="s">
        <v>18</v>
      </c>
      <c r="C824" s="7" t="s">
        <v>876</v>
      </c>
      <c r="D824" s="5" t="s">
        <v>14</v>
      </c>
      <c r="E824" s="5" t="s">
        <v>877</v>
      </c>
      <c r="F824" s="5" t="s">
        <v>102</v>
      </c>
      <c r="G824" s="8">
        <v>42265</v>
      </c>
      <c r="H824" s="5">
        <v>0</v>
      </c>
      <c r="I824" s="5"/>
      <c r="J824" s="5" t="s">
        <v>433</v>
      </c>
    </row>
    <row r="825" spans="1:12" x14ac:dyDescent="0.25">
      <c r="A825" s="5"/>
      <c r="B825" s="5"/>
      <c r="C825" s="7"/>
      <c r="D825" s="5"/>
      <c r="E825" s="5"/>
      <c r="F825" s="5"/>
      <c r="G825" s="8"/>
      <c r="H825" s="5"/>
      <c r="I825" s="5"/>
      <c r="J825" s="5"/>
    </row>
    <row r="828" spans="1:12" ht="45" x14ac:dyDescent="0.25">
      <c r="A828" s="1" t="s">
        <v>1</v>
      </c>
      <c r="B828" s="1" t="s">
        <v>2</v>
      </c>
      <c r="C828" s="1" t="s">
        <v>3</v>
      </c>
      <c r="D828" s="1" t="s">
        <v>4</v>
      </c>
      <c r="E828" s="1" t="s">
        <v>5</v>
      </c>
      <c r="F828" s="1" t="s">
        <v>6</v>
      </c>
      <c r="G828" s="1" t="s">
        <v>7</v>
      </c>
      <c r="H828" s="1" t="s">
        <v>8</v>
      </c>
      <c r="I828" s="1" t="s">
        <v>9</v>
      </c>
      <c r="J828" s="1" t="s">
        <v>10</v>
      </c>
    </row>
    <row r="829" spans="1:12" ht="195" customHeight="1" x14ac:dyDescent="0.25">
      <c r="A829" s="5" t="s">
        <v>11</v>
      </c>
      <c r="B829" s="5" t="s">
        <v>18</v>
      </c>
      <c r="C829" s="7" t="s">
        <v>878</v>
      </c>
      <c r="D829" s="5" t="s">
        <v>14</v>
      </c>
      <c r="E829" s="5" t="s">
        <v>879</v>
      </c>
      <c r="F829" s="5" t="s">
        <v>34</v>
      </c>
      <c r="G829" s="6">
        <v>23802</v>
      </c>
      <c r="H829" s="5">
        <v>3</v>
      </c>
      <c r="I829" s="5"/>
      <c r="J829" s="5" t="s">
        <v>17</v>
      </c>
    </row>
    <row r="830" spans="1:12" x14ac:dyDescent="0.25">
      <c r="A830" s="5"/>
      <c r="B830" s="5"/>
      <c r="C830" s="7"/>
      <c r="D830" s="5"/>
      <c r="E830" s="5"/>
      <c r="F830" s="5"/>
      <c r="G830" s="6"/>
      <c r="H830" s="5"/>
      <c r="I830" s="5"/>
      <c r="J830" s="5"/>
    </row>
    <row r="831" spans="1:12" ht="180" customHeight="1" x14ac:dyDescent="0.25">
      <c r="A831" s="5" t="s">
        <v>11</v>
      </c>
      <c r="B831" s="5" t="s">
        <v>18</v>
      </c>
      <c r="C831" s="7" t="s">
        <v>880</v>
      </c>
      <c r="D831" s="5" t="s">
        <v>14</v>
      </c>
      <c r="E831" s="5" t="s">
        <v>881</v>
      </c>
      <c r="F831" s="5" t="s">
        <v>882</v>
      </c>
      <c r="G831" s="6">
        <v>32933</v>
      </c>
      <c r="H831" s="5">
        <v>3</v>
      </c>
      <c r="I831" s="5"/>
      <c r="J831" s="5" t="s">
        <v>17</v>
      </c>
    </row>
    <row r="832" spans="1:12" x14ac:dyDescent="0.25">
      <c r="A832" s="5"/>
      <c r="B832" s="5"/>
      <c r="C832" s="7"/>
      <c r="D832" s="5"/>
      <c r="E832" s="5"/>
      <c r="F832" s="5"/>
      <c r="G832" s="6"/>
      <c r="H832" s="5"/>
      <c r="I832" s="5"/>
      <c r="J832" s="5"/>
    </row>
    <row r="833" spans="1:10" ht="255" customHeight="1" x14ac:dyDescent="0.25">
      <c r="A833" s="5" t="s">
        <v>11</v>
      </c>
      <c r="B833" s="5" t="s">
        <v>12</v>
      </c>
      <c r="C833" s="7" t="s">
        <v>883</v>
      </c>
      <c r="D833" s="5" t="s">
        <v>14</v>
      </c>
      <c r="E833" s="5" t="s">
        <v>25</v>
      </c>
      <c r="F833" s="5" t="s">
        <v>882</v>
      </c>
      <c r="G833" s="5" t="s">
        <v>40</v>
      </c>
      <c r="H833" s="5">
        <v>3</v>
      </c>
      <c r="I833" s="5"/>
      <c r="J833" s="5" t="s">
        <v>17</v>
      </c>
    </row>
    <row r="834" spans="1:10" x14ac:dyDescent="0.25">
      <c r="A834" s="5"/>
      <c r="B834" s="5"/>
      <c r="C834" s="7"/>
      <c r="D834" s="5"/>
      <c r="E834" s="5"/>
      <c r="F834" s="5"/>
      <c r="G834" s="5"/>
      <c r="H834" s="5"/>
      <c r="I834" s="5"/>
      <c r="J834" s="5"/>
    </row>
    <row r="835" spans="1:10" ht="195" customHeight="1" x14ac:dyDescent="0.25">
      <c r="A835" s="5" t="s">
        <v>11</v>
      </c>
      <c r="B835" s="5" t="s">
        <v>18</v>
      </c>
      <c r="C835" s="7" t="s">
        <v>884</v>
      </c>
      <c r="D835" s="5" t="s">
        <v>14</v>
      </c>
      <c r="E835" s="5" t="s">
        <v>885</v>
      </c>
      <c r="F835" s="5" t="s">
        <v>882</v>
      </c>
      <c r="G835" s="6">
        <v>16497</v>
      </c>
      <c r="H835" s="5">
        <v>3</v>
      </c>
      <c r="I835" s="5"/>
      <c r="J835" s="5" t="s">
        <v>17</v>
      </c>
    </row>
    <row r="836" spans="1:10" x14ac:dyDescent="0.25">
      <c r="A836" s="5"/>
      <c r="B836" s="5"/>
      <c r="C836" s="7"/>
      <c r="D836" s="5"/>
      <c r="E836" s="5"/>
      <c r="F836" s="5"/>
      <c r="G836" s="6"/>
      <c r="H836" s="5"/>
      <c r="I836" s="5"/>
      <c r="J836" s="5"/>
    </row>
    <row r="837" spans="1:10" ht="180" customHeight="1" x14ac:dyDescent="0.25">
      <c r="A837" s="5" t="s">
        <v>11</v>
      </c>
      <c r="B837" s="5" t="s">
        <v>18</v>
      </c>
      <c r="C837" s="7" t="s">
        <v>886</v>
      </c>
      <c r="D837" s="5" t="s">
        <v>14</v>
      </c>
      <c r="E837" s="5" t="s">
        <v>887</v>
      </c>
      <c r="F837" s="5" t="s">
        <v>34</v>
      </c>
      <c r="G837" s="5" t="s">
        <v>91</v>
      </c>
      <c r="H837" s="5">
        <v>3</v>
      </c>
      <c r="I837" s="5"/>
      <c r="J837" s="5" t="s">
        <v>17</v>
      </c>
    </row>
    <row r="838" spans="1:10" x14ac:dyDescent="0.25">
      <c r="A838" s="5"/>
      <c r="B838" s="5"/>
      <c r="C838" s="7"/>
      <c r="D838" s="5"/>
      <c r="E838" s="5"/>
      <c r="F838" s="5"/>
      <c r="G838" s="5"/>
      <c r="H838" s="5"/>
      <c r="I838" s="5"/>
      <c r="J838" s="5"/>
    </row>
    <row r="839" spans="1:10" ht="195" customHeight="1" x14ac:dyDescent="0.25">
      <c r="A839" s="5" t="s">
        <v>11</v>
      </c>
      <c r="B839" s="5" t="s">
        <v>18</v>
      </c>
      <c r="C839" s="7" t="s">
        <v>888</v>
      </c>
      <c r="D839" s="5" t="s">
        <v>14</v>
      </c>
      <c r="E839" s="5" t="s">
        <v>889</v>
      </c>
      <c r="F839" s="5" t="s">
        <v>890</v>
      </c>
      <c r="G839" s="8">
        <v>42122</v>
      </c>
      <c r="H839" s="5">
        <v>3</v>
      </c>
      <c r="I839" s="5"/>
      <c r="J839" s="5" t="s">
        <v>17</v>
      </c>
    </row>
    <row r="840" spans="1:10" x14ac:dyDescent="0.25">
      <c r="A840" s="5"/>
      <c r="B840" s="5"/>
      <c r="C840" s="7"/>
      <c r="D840" s="5"/>
      <c r="E840" s="5"/>
      <c r="F840" s="5"/>
      <c r="G840" s="8"/>
      <c r="H840" s="5"/>
      <c r="I840" s="5"/>
      <c r="J840" s="5"/>
    </row>
    <row r="841" spans="1:10" ht="195" customHeight="1" x14ac:dyDescent="0.25">
      <c r="A841" s="5" t="s">
        <v>11</v>
      </c>
      <c r="B841" s="5" t="s">
        <v>18</v>
      </c>
      <c r="C841" s="7" t="s">
        <v>891</v>
      </c>
      <c r="D841" s="5" t="s">
        <v>14</v>
      </c>
      <c r="E841" s="5" t="s">
        <v>892</v>
      </c>
      <c r="F841" s="5" t="s">
        <v>481</v>
      </c>
      <c r="G841" s="5" t="s">
        <v>487</v>
      </c>
      <c r="H841" s="5">
        <v>3</v>
      </c>
      <c r="I841" s="5"/>
      <c r="J841" s="5" t="s">
        <v>17</v>
      </c>
    </row>
    <row r="842" spans="1:10" x14ac:dyDescent="0.25">
      <c r="A842" s="5"/>
      <c r="B842" s="5"/>
      <c r="C842" s="7"/>
      <c r="D842" s="5"/>
      <c r="E842" s="5"/>
      <c r="F842" s="5"/>
      <c r="G842" s="5"/>
      <c r="H842" s="5"/>
      <c r="I842" s="5"/>
      <c r="J842" s="5"/>
    </row>
    <row r="843" spans="1:10" ht="195" customHeight="1" x14ac:dyDescent="0.25">
      <c r="A843" s="5" t="s">
        <v>11</v>
      </c>
      <c r="B843" s="5" t="s">
        <v>18</v>
      </c>
      <c r="C843" s="7" t="s">
        <v>893</v>
      </c>
      <c r="D843" s="5" t="s">
        <v>14</v>
      </c>
      <c r="E843" s="5" t="s">
        <v>894</v>
      </c>
      <c r="F843" s="5" t="s">
        <v>890</v>
      </c>
      <c r="G843" s="8">
        <v>42152</v>
      </c>
      <c r="H843" s="5">
        <v>3</v>
      </c>
      <c r="I843" s="5"/>
      <c r="J843" s="5" t="s">
        <v>17</v>
      </c>
    </row>
    <row r="844" spans="1:10" x14ac:dyDescent="0.25">
      <c r="A844" s="5"/>
      <c r="B844" s="5"/>
      <c r="C844" s="7"/>
      <c r="D844" s="5"/>
      <c r="E844" s="5"/>
      <c r="F844" s="5"/>
      <c r="G844" s="8"/>
      <c r="H844" s="5"/>
      <c r="I844" s="5"/>
      <c r="J844" s="5"/>
    </row>
    <row r="845" spans="1:10" ht="225" customHeight="1" x14ac:dyDescent="0.25">
      <c r="A845" s="5" t="s">
        <v>11</v>
      </c>
      <c r="B845" s="5" t="s">
        <v>12</v>
      </c>
      <c r="C845" s="7" t="s">
        <v>895</v>
      </c>
      <c r="D845" s="5"/>
      <c r="E845" s="5" t="s">
        <v>286</v>
      </c>
      <c r="F845" s="5" t="s">
        <v>890</v>
      </c>
      <c r="G845" s="5" t="s">
        <v>287</v>
      </c>
      <c r="H845" s="5">
        <v>3</v>
      </c>
      <c r="I845" s="5"/>
      <c r="J845" s="5" t="s">
        <v>17</v>
      </c>
    </row>
    <row r="846" spans="1:10" x14ac:dyDescent="0.25">
      <c r="A846" s="5"/>
      <c r="B846" s="5"/>
      <c r="C846" s="7"/>
      <c r="D846" s="5"/>
      <c r="E846" s="5"/>
      <c r="F846" s="5"/>
      <c r="G846" s="5"/>
      <c r="H846" s="5"/>
      <c r="I846" s="5"/>
      <c r="J846" s="5"/>
    </row>
    <row r="847" spans="1:10" ht="195" customHeight="1" x14ac:dyDescent="0.25">
      <c r="A847" s="5" t="s">
        <v>11</v>
      </c>
      <c r="B847" s="5" t="s">
        <v>18</v>
      </c>
      <c r="C847" s="7" t="s">
        <v>896</v>
      </c>
      <c r="D847" s="5" t="s">
        <v>14</v>
      </c>
      <c r="E847" s="5" t="s">
        <v>897</v>
      </c>
      <c r="F847" s="5" t="s">
        <v>890</v>
      </c>
      <c r="G847" s="8">
        <v>42244</v>
      </c>
      <c r="H847" s="5">
        <v>3</v>
      </c>
      <c r="I847" s="5"/>
      <c r="J847" s="5" t="s">
        <v>17</v>
      </c>
    </row>
    <row r="848" spans="1:10" x14ac:dyDescent="0.25">
      <c r="A848" s="5"/>
      <c r="B848" s="5"/>
      <c r="C848" s="7"/>
      <c r="D848" s="5"/>
      <c r="E848" s="5"/>
      <c r="F848" s="5"/>
      <c r="G848" s="8"/>
      <c r="H848" s="5"/>
      <c r="I848" s="5"/>
      <c r="J848" s="5"/>
    </row>
    <row r="849" spans="1:10" ht="195" customHeight="1" x14ac:dyDescent="0.25">
      <c r="A849" s="5" t="s">
        <v>11</v>
      </c>
      <c r="B849" s="5" t="s">
        <v>12</v>
      </c>
      <c r="C849" s="7" t="s">
        <v>898</v>
      </c>
      <c r="D849" s="5" t="s">
        <v>14</v>
      </c>
      <c r="E849" s="5" t="s">
        <v>899</v>
      </c>
      <c r="F849" s="5" t="s">
        <v>890</v>
      </c>
      <c r="G849" s="5">
        <f>-1 / 28</f>
        <v>-3.5714285714285712E-2</v>
      </c>
      <c r="H849" s="5">
        <v>3</v>
      </c>
      <c r="I849" s="5"/>
      <c r="J849" s="5" t="s">
        <v>17</v>
      </c>
    </row>
    <row r="850" spans="1:10" x14ac:dyDescent="0.25">
      <c r="A850" s="5"/>
      <c r="B850" s="5"/>
      <c r="C850" s="7"/>
      <c r="D850" s="5"/>
      <c r="E850" s="5"/>
      <c r="F850" s="5"/>
      <c r="G850" s="5"/>
      <c r="H850" s="5"/>
      <c r="I850" s="5"/>
      <c r="J850" s="5"/>
    </row>
    <row r="851" spans="1:10" ht="255" customHeight="1" x14ac:dyDescent="0.25">
      <c r="A851" s="5" t="s">
        <v>11</v>
      </c>
      <c r="B851" s="5" t="s">
        <v>12</v>
      </c>
      <c r="C851" s="7" t="s">
        <v>900</v>
      </c>
      <c r="D851" s="5" t="s">
        <v>14</v>
      </c>
      <c r="E851" s="5" t="s">
        <v>25</v>
      </c>
      <c r="F851" s="5" t="s">
        <v>481</v>
      </c>
      <c r="G851" s="5">
        <f>-2 / 1</f>
        <v>-2</v>
      </c>
      <c r="H851" s="5">
        <v>3</v>
      </c>
      <c r="I851" s="5"/>
      <c r="J851" s="5" t="s">
        <v>17</v>
      </c>
    </row>
    <row r="852" spans="1:10" x14ac:dyDescent="0.25">
      <c r="A852" s="5"/>
      <c r="B852" s="5"/>
      <c r="C852" s="7"/>
      <c r="D852" s="5"/>
      <c r="E852" s="5"/>
      <c r="F852" s="5"/>
      <c r="G852" s="5"/>
      <c r="H852" s="5"/>
      <c r="I852" s="5"/>
      <c r="J852" s="5"/>
    </row>
    <row r="853" spans="1:10" ht="255" customHeight="1" x14ac:dyDescent="0.25">
      <c r="A853" s="5" t="s">
        <v>11</v>
      </c>
      <c r="B853" s="5" t="s">
        <v>12</v>
      </c>
      <c r="C853" s="7" t="s">
        <v>901</v>
      </c>
      <c r="D853" s="5" t="s">
        <v>14</v>
      </c>
      <c r="E853" s="5" t="s">
        <v>25</v>
      </c>
      <c r="F853" s="5" t="s">
        <v>890</v>
      </c>
      <c r="G853" s="5" t="s">
        <v>40</v>
      </c>
      <c r="H853" s="5">
        <v>3</v>
      </c>
      <c r="I853" s="5"/>
      <c r="J853" s="5" t="s">
        <v>17</v>
      </c>
    </row>
    <row r="854" spans="1:10" x14ac:dyDescent="0.25">
      <c r="A854" s="5"/>
      <c r="B854" s="5"/>
      <c r="C854" s="7"/>
      <c r="D854" s="5"/>
      <c r="E854" s="5"/>
      <c r="F854" s="5"/>
      <c r="G854" s="5"/>
      <c r="H854" s="5"/>
      <c r="I854" s="5"/>
      <c r="J854" s="5"/>
    </row>
    <row r="855" spans="1:10" ht="180" customHeight="1" x14ac:dyDescent="0.25">
      <c r="A855" s="5" t="s">
        <v>11</v>
      </c>
      <c r="B855" s="5" t="s">
        <v>18</v>
      </c>
      <c r="C855" s="7" t="s">
        <v>902</v>
      </c>
      <c r="D855" s="5" t="s">
        <v>14</v>
      </c>
      <c r="E855" s="5" t="s">
        <v>903</v>
      </c>
      <c r="F855" s="5" t="s">
        <v>904</v>
      </c>
      <c r="G855" s="8">
        <v>42093</v>
      </c>
      <c r="H855" s="5">
        <v>3</v>
      </c>
      <c r="I855" s="5"/>
      <c r="J855" s="5" t="s">
        <v>17</v>
      </c>
    </row>
    <row r="856" spans="1:10" x14ac:dyDescent="0.25">
      <c r="A856" s="5"/>
      <c r="B856" s="5"/>
      <c r="C856" s="7"/>
      <c r="D856" s="5"/>
      <c r="E856" s="5"/>
      <c r="F856" s="5"/>
      <c r="G856" s="8"/>
      <c r="H856" s="5"/>
      <c r="I856" s="5"/>
      <c r="J856" s="5"/>
    </row>
    <row r="857" spans="1:10" ht="180" customHeight="1" x14ac:dyDescent="0.25">
      <c r="A857" s="5" t="s">
        <v>11</v>
      </c>
      <c r="B857" s="5" t="s">
        <v>18</v>
      </c>
      <c r="C857" s="7" t="s">
        <v>905</v>
      </c>
      <c r="D857" s="5" t="s">
        <v>14</v>
      </c>
      <c r="E857" s="5" t="s">
        <v>906</v>
      </c>
      <c r="F857" s="5" t="s">
        <v>904</v>
      </c>
      <c r="G857" s="8">
        <v>42302</v>
      </c>
      <c r="H857" s="5">
        <v>3</v>
      </c>
      <c r="I857" s="5"/>
      <c r="J857" s="5" t="s">
        <v>17</v>
      </c>
    </row>
    <row r="858" spans="1:10" x14ac:dyDescent="0.25">
      <c r="A858" s="5"/>
      <c r="B858" s="5"/>
      <c r="C858" s="7"/>
      <c r="D858" s="5"/>
      <c r="E858" s="5"/>
      <c r="F858" s="5"/>
      <c r="G858" s="8"/>
      <c r="H858" s="5"/>
      <c r="I858" s="5"/>
      <c r="J858" s="5"/>
    </row>
    <row r="859" spans="1:10" ht="255" customHeight="1" x14ac:dyDescent="0.25">
      <c r="A859" s="5" t="s">
        <v>11</v>
      </c>
      <c r="B859" s="5" t="s">
        <v>12</v>
      </c>
      <c r="C859" s="7" t="s">
        <v>907</v>
      </c>
      <c r="D859" s="5" t="s">
        <v>14</v>
      </c>
      <c r="E859" s="5" t="s">
        <v>25</v>
      </c>
      <c r="F859" s="5" t="s">
        <v>904</v>
      </c>
      <c r="G859" s="5" t="s">
        <v>40</v>
      </c>
      <c r="H859" s="5">
        <v>3</v>
      </c>
      <c r="I859" s="5"/>
      <c r="J859" s="5" t="s">
        <v>17</v>
      </c>
    </row>
    <row r="860" spans="1:10" x14ac:dyDescent="0.25">
      <c r="A860" s="5"/>
      <c r="B860" s="5"/>
      <c r="C860" s="7"/>
      <c r="D860" s="5"/>
      <c r="E860" s="5"/>
      <c r="F860" s="5"/>
      <c r="G860" s="5"/>
      <c r="H860" s="5"/>
      <c r="I860" s="5"/>
      <c r="J860" s="5"/>
    </row>
    <row r="861" spans="1:10" ht="180" customHeight="1" x14ac:dyDescent="0.25">
      <c r="A861" s="5" t="s">
        <v>11</v>
      </c>
      <c r="B861" s="5" t="s">
        <v>18</v>
      </c>
      <c r="C861" s="7" t="s">
        <v>908</v>
      </c>
      <c r="D861" s="5" t="s">
        <v>14</v>
      </c>
      <c r="E861" s="5" t="s">
        <v>909</v>
      </c>
      <c r="F861" s="5" t="s">
        <v>904</v>
      </c>
      <c r="G861" s="5" t="s">
        <v>406</v>
      </c>
      <c r="H861" s="5">
        <v>3</v>
      </c>
      <c r="I861" s="5"/>
      <c r="J861" s="5" t="s">
        <v>17</v>
      </c>
    </row>
    <row r="862" spans="1:10" x14ac:dyDescent="0.25">
      <c r="A862" s="5"/>
      <c r="B862" s="5"/>
      <c r="C862" s="7"/>
      <c r="D862" s="5"/>
      <c r="E862" s="5"/>
      <c r="F862" s="5"/>
      <c r="G862" s="5"/>
      <c r="H862" s="5"/>
      <c r="I862" s="5"/>
      <c r="J862" s="5"/>
    </row>
    <row r="863" spans="1:10" ht="255" customHeight="1" x14ac:dyDescent="0.25">
      <c r="A863" s="5" t="s">
        <v>11</v>
      </c>
      <c r="B863" s="5" t="s">
        <v>12</v>
      </c>
      <c r="C863" s="7" t="s">
        <v>910</v>
      </c>
      <c r="D863" s="5" t="s">
        <v>14</v>
      </c>
      <c r="E863" s="5" t="s">
        <v>78</v>
      </c>
      <c r="F863" s="5" t="s">
        <v>911</v>
      </c>
      <c r="G863" s="5" t="s">
        <v>40</v>
      </c>
      <c r="H863" s="5">
        <v>3</v>
      </c>
      <c r="I863" s="5"/>
      <c r="J863" s="5" t="s">
        <v>17</v>
      </c>
    </row>
    <row r="864" spans="1:10" x14ac:dyDescent="0.25">
      <c r="A864" s="5"/>
      <c r="B864" s="5"/>
      <c r="C864" s="7"/>
      <c r="D864" s="5"/>
      <c r="E864" s="5"/>
      <c r="F864" s="5"/>
      <c r="G864" s="5"/>
      <c r="H864" s="5"/>
      <c r="I864" s="5"/>
      <c r="J864" s="5"/>
    </row>
    <row r="865" spans="1:10" ht="255" customHeight="1" x14ac:dyDescent="0.25">
      <c r="A865" s="5" t="s">
        <v>11</v>
      </c>
      <c r="B865" s="5" t="s">
        <v>12</v>
      </c>
      <c r="C865" s="7" t="s">
        <v>912</v>
      </c>
      <c r="D865" s="5" t="s">
        <v>14</v>
      </c>
      <c r="E865" s="5" t="s">
        <v>78</v>
      </c>
      <c r="F865" s="5" t="s">
        <v>904</v>
      </c>
      <c r="G865" s="5" t="s">
        <v>40</v>
      </c>
      <c r="H865" s="5">
        <v>3</v>
      </c>
      <c r="I865" s="5"/>
      <c r="J865" s="5" t="s">
        <v>148</v>
      </c>
    </row>
    <row r="866" spans="1:10" x14ac:dyDescent="0.25">
      <c r="A866" s="5"/>
      <c r="B866" s="5"/>
      <c r="C866" s="7"/>
      <c r="D866" s="5"/>
      <c r="E866" s="5"/>
      <c r="F866" s="5"/>
      <c r="G866" s="5"/>
      <c r="H866" s="5"/>
      <c r="I866" s="5"/>
      <c r="J866" s="5"/>
    </row>
    <row r="869" spans="1:10" ht="45" x14ac:dyDescent="0.25">
      <c r="A869" s="1" t="s">
        <v>1</v>
      </c>
      <c r="B869" s="1" t="s">
        <v>2</v>
      </c>
      <c r="C869" s="1" t="s">
        <v>3</v>
      </c>
      <c r="D869" s="1" t="s">
        <v>4</v>
      </c>
      <c r="E869" s="1" t="s">
        <v>5</v>
      </c>
      <c r="F869" s="1" t="s">
        <v>6</v>
      </c>
      <c r="G869" s="1" t="s">
        <v>7</v>
      </c>
      <c r="H869" s="1" t="s">
        <v>8</v>
      </c>
      <c r="I869" s="1" t="s">
        <v>9</v>
      </c>
      <c r="J869" s="1" t="s">
        <v>10</v>
      </c>
    </row>
    <row r="870" spans="1:10" ht="180" customHeight="1" x14ac:dyDescent="0.25">
      <c r="A870" s="5" t="s">
        <v>11</v>
      </c>
      <c r="B870" s="5" t="s">
        <v>18</v>
      </c>
      <c r="C870" s="7" t="s">
        <v>913</v>
      </c>
      <c r="D870" s="5" t="s">
        <v>14</v>
      </c>
      <c r="E870" s="5" t="s">
        <v>914</v>
      </c>
      <c r="F870" s="5" t="s">
        <v>915</v>
      </c>
      <c r="G870" s="6">
        <v>14855</v>
      </c>
      <c r="H870" s="5">
        <v>3</v>
      </c>
      <c r="I870" s="5"/>
      <c r="J870" s="5" t="s">
        <v>17</v>
      </c>
    </row>
    <row r="871" spans="1:10" x14ac:dyDescent="0.25">
      <c r="A871" s="5"/>
      <c r="B871" s="5"/>
      <c r="C871" s="7"/>
      <c r="D871" s="5"/>
      <c r="E871" s="5"/>
      <c r="F871" s="5"/>
      <c r="G871" s="6"/>
      <c r="H871" s="5"/>
      <c r="I871" s="5"/>
      <c r="J871" s="5"/>
    </row>
    <row r="872" spans="1:10" ht="195" customHeight="1" x14ac:dyDescent="0.25">
      <c r="A872" s="5" t="s">
        <v>11</v>
      </c>
      <c r="B872" s="5" t="s">
        <v>18</v>
      </c>
      <c r="C872" s="7" t="s">
        <v>916</v>
      </c>
      <c r="D872" s="5" t="s">
        <v>14</v>
      </c>
      <c r="E872" s="5" t="s">
        <v>917</v>
      </c>
      <c r="F872" s="5" t="s">
        <v>918</v>
      </c>
      <c r="G872" s="6">
        <v>18264</v>
      </c>
      <c r="H872" s="5">
        <v>3</v>
      </c>
      <c r="I872" s="5"/>
      <c r="J872" s="5" t="s">
        <v>17</v>
      </c>
    </row>
    <row r="873" spans="1:10" x14ac:dyDescent="0.25">
      <c r="A873" s="5"/>
      <c r="B873" s="5"/>
      <c r="C873" s="7"/>
      <c r="D873" s="5"/>
      <c r="E873" s="5"/>
      <c r="F873" s="5"/>
      <c r="G873" s="6"/>
      <c r="H873" s="5"/>
      <c r="I873" s="5"/>
      <c r="J873" s="5"/>
    </row>
    <row r="874" spans="1:10" ht="195" customHeight="1" x14ac:dyDescent="0.25">
      <c r="A874" s="5" t="s">
        <v>11</v>
      </c>
      <c r="B874" s="5" t="s">
        <v>18</v>
      </c>
      <c r="C874" s="7" t="s">
        <v>919</v>
      </c>
      <c r="D874" s="5" t="s">
        <v>14</v>
      </c>
      <c r="E874" s="5" t="s">
        <v>920</v>
      </c>
      <c r="F874" s="5" t="s">
        <v>918</v>
      </c>
      <c r="G874" s="6">
        <v>18384</v>
      </c>
      <c r="H874" s="5">
        <v>3</v>
      </c>
      <c r="I874" s="5"/>
      <c r="J874" s="5" t="s">
        <v>17</v>
      </c>
    </row>
    <row r="875" spans="1:10" x14ac:dyDescent="0.25">
      <c r="A875" s="5"/>
      <c r="B875" s="5"/>
      <c r="C875" s="7"/>
      <c r="D875" s="5"/>
      <c r="E875" s="5"/>
      <c r="F875" s="5"/>
      <c r="G875" s="6"/>
      <c r="H875" s="5"/>
      <c r="I875" s="5"/>
      <c r="J875" s="5"/>
    </row>
    <row r="876" spans="1:10" ht="255" customHeight="1" x14ac:dyDescent="0.25">
      <c r="A876" s="5" t="s">
        <v>11</v>
      </c>
      <c r="B876" s="5" t="s">
        <v>12</v>
      </c>
      <c r="C876" s="7" t="s">
        <v>921</v>
      </c>
      <c r="D876" s="5" t="s">
        <v>14</v>
      </c>
      <c r="E876" s="5" t="s">
        <v>25</v>
      </c>
      <c r="F876" s="5" t="s">
        <v>922</v>
      </c>
      <c r="G876" s="5" t="s">
        <v>40</v>
      </c>
      <c r="H876" s="5">
        <v>3</v>
      </c>
      <c r="I876" s="5"/>
      <c r="J876" s="5" t="s">
        <v>17</v>
      </c>
    </row>
    <row r="877" spans="1:10" x14ac:dyDescent="0.25">
      <c r="A877" s="5"/>
      <c r="B877" s="5"/>
      <c r="C877" s="7"/>
      <c r="D877" s="5"/>
      <c r="E877" s="5"/>
      <c r="F877" s="5"/>
      <c r="G877" s="5"/>
      <c r="H877" s="5"/>
      <c r="I877" s="5"/>
      <c r="J877" s="5"/>
    </row>
    <row r="878" spans="1:10" ht="180" customHeight="1" x14ac:dyDescent="0.25">
      <c r="A878" s="5" t="s">
        <v>11</v>
      </c>
      <c r="B878" s="5" t="s">
        <v>18</v>
      </c>
      <c r="C878" s="7" t="s">
        <v>923</v>
      </c>
      <c r="D878" s="5" t="s">
        <v>14</v>
      </c>
      <c r="E878" s="5" t="s">
        <v>924</v>
      </c>
      <c r="F878" s="5" t="s">
        <v>915</v>
      </c>
      <c r="G878" s="6">
        <v>12785</v>
      </c>
      <c r="H878" s="5">
        <v>3</v>
      </c>
      <c r="I878" s="5"/>
      <c r="J878" s="5" t="s">
        <v>17</v>
      </c>
    </row>
    <row r="879" spans="1:10" x14ac:dyDescent="0.25">
      <c r="A879" s="5"/>
      <c r="B879" s="5"/>
      <c r="C879" s="7"/>
      <c r="D879" s="5"/>
      <c r="E879" s="5"/>
      <c r="F879" s="5"/>
      <c r="G879" s="6"/>
      <c r="H879" s="5"/>
      <c r="I879" s="5"/>
      <c r="J879" s="5"/>
    </row>
    <row r="880" spans="1:10" ht="195" customHeight="1" x14ac:dyDescent="0.25">
      <c r="A880" s="5" t="s">
        <v>11</v>
      </c>
      <c r="B880" s="5" t="s">
        <v>12</v>
      </c>
      <c r="C880" s="7" t="s">
        <v>925</v>
      </c>
      <c r="D880" s="5" t="s">
        <v>14</v>
      </c>
      <c r="E880" s="5" t="s">
        <v>926</v>
      </c>
      <c r="F880" s="5" t="s">
        <v>927</v>
      </c>
      <c r="G880" s="5">
        <f>-5 / 35</f>
        <v>-0.14285714285714285</v>
      </c>
      <c r="H880" s="5">
        <v>3</v>
      </c>
      <c r="I880" s="5"/>
      <c r="J880" s="5" t="s">
        <v>17</v>
      </c>
    </row>
    <row r="881" spans="1:10" x14ac:dyDescent="0.25">
      <c r="A881" s="5"/>
      <c r="B881" s="5"/>
      <c r="C881" s="7"/>
      <c r="D881" s="5"/>
      <c r="E881" s="5"/>
      <c r="F881" s="5"/>
      <c r="G881" s="5"/>
      <c r="H881" s="5"/>
      <c r="I881" s="5"/>
      <c r="J881" s="5"/>
    </row>
    <row r="882" spans="1:10" ht="180" customHeight="1" x14ac:dyDescent="0.25">
      <c r="A882" s="5" t="s">
        <v>11</v>
      </c>
      <c r="B882" s="5" t="s">
        <v>12</v>
      </c>
      <c r="C882" s="7" t="s">
        <v>928</v>
      </c>
      <c r="D882" s="5" t="s">
        <v>14</v>
      </c>
      <c r="E882" s="5" t="s">
        <v>929</v>
      </c>
      <c r="F882" s="5" t="s">
        <v>922</v>
      </c>
      <c r="G882" s="5">
        <f>-1 / 15</f>
        <v>-6.6666666666666666E-2</v>
      </c>
      <c r="H882" s="5">
        <v>3</v>
      </c>
      <c r="I882" s="5"/>
      <c r="J882" s="5" t="s">
        <v>17</v>
      </c>
    </row>
    <row r="883" spans="1:10" x14ac:dyDescent="0.25">
      <c r="A883" s="5"/>
      <c r="B883" s="5"/>
      <c r="C883" s="7"/>
      <c r="D883" s="5"/>
      <c r="E883" s="5"/>
      <c r="F883" s="5"/>
      <c r="G883" s="5"/>
      <c r="H883" s="5"/>
      <c r="I883" s="5"/>
      <c r="J883" s="5"/>
    </row>
    <row r="884" spans="1:10" ht="180" customHeight="1" x14ac:dyDescent="0.25">
      <c r="A884" s="5" t="s">
        <v>11</v>
      </c>
      <c r="B884" s="5" t="s">
        <v>18</v>
      </c>
      <c r="C884" s="7" t="s">
        <v>930</v>
      </c>
      <c r="D884" s="5" t="s">
        <v>14</v>
      </c>
      <c r="E884" s="5" t="s">
        <v>931</v>
      </c>
      <c r="F884" s="5" t="s">
        <v>922</v>
      </c>
      <c r="G884" s="8">
        <v>42050</v>
      </c>
      <c r="H884" s="5">
        <v>3</v>
      </c>
      <c r="I884" s="5"/>
      <c r="J884" s="5" t="s">
        <v>17</v>
      </c>
    </row>
    <row r="885" spans="1:10" x14ac:dyDescent="0.25">
      <c r="A885" s="5"/>
      <c r="B885" s="5"/>
      <c r="C885" s="7"/>
      <c r="D885" s="5"/>
      <c r="E885" s="5"/>
      <c r="F885" s="5"/>
      <c r="G885" s="8"/>
      <c r="H885" s="5"/>
      <c r="I885" s="5"/>
      <c r="J885" s="5"/>
    </row>
    <row r="886" spans="1:10" ht="180" customHeight="1" x14ac:dyDescent="0.25">
      <c r="A886" s="5" t="s">
        <v>11</v>
      </c>
      <c r="B886" s="5" t="s">
        <v>12</v>
      </c>
      <c r="C886" s="7" t="s">
        <v>932</v>
      </c>
      <c r="D886" s="5" t="s">
        <v>14</v>
      </c>
      <c r="E886" s="5" t="s">
        <v>933</v>
      </c>
      <c r="F886" s="5" t="s">
        <v>934</v>
      </c>
      <c r="G886" s="5" t="s">
        <v>935</v>
      </c>
      <c r="H886" s="5">
        <v>3</v>
      </c>
      <c r="I886" s="5"/>
      <c r="J886" s="5" t="s">
        <v>17</v>
      </c>
    </row>
    <row r="887" spans="1:10" x14ac:dyDescent="0.25">
      <c r="A887" s="5"/>
      <c r="B887" s="5"/>
      <c r="C887" s="7"/>
      <c r="D887" s="5"/>
      <c r="E887" s="5"/>
      <c r="F887" s="5"/>
      <c r="G887" s="5"/>
      <c r="H887" s="5"/>
      <c r="I887" s="5"/>
      <c r="J887" s="5"/>
    </row>
    <row r="888" spans="1:10" ht="195" customHeight="1" x14ac:dyDescent="0.25">
      <c r="A888" s="5" t="s">
        <v>11</v>
      </c>
      <c r="B888" s="5" t="s">
        <v>18</v>
      </c>
      <c r="C888" s="7" t="s">
        <v>936</v>
      </c>
      <c r="D888" s="5" t="s">
        <v>14</v>
      </c>
      <c r="E888" s="5" t="s">
        <v>937</v>
      </c>
      <c r="F888" s="5" t="s">
        <v>455</v>
      </c>
      <c r="G888" s="5" t="s">
        <v>938</v>
      </c>
      <c r="H888" s="5">
        <v>3</v>
      </c>
      <c r="I888" s="5"/>
      <c r="J888" s="5" t="s">
        <v>17</v>
      </c>
    </row>
    <row r="889" spans="1:10" x14ac:dyDescent="0.25">
      <c r="A889" s="5"/>
      <c r="B889" s="5"/>
      <c r="C889" s="7"/>
      <c r="D889" s="5"/>
      <c r="E889" s="5"/>
      <c r="F889" s="5"/>
      <c r="G889" s="5"/>
      <c r="H889" s="5"/>
      <c r="I889" s="5"/>
      <c r="J889" s="5"/>
    </row>
    <row r="890" spans="1:10" ht="195" customHeight="1" x14ac:dyDescent="0.25">
      <c r="A890" s="5" t="s">
        <v>11</v>
      </c>
      <c r="B890" s="5" t="s">
        <v>18</v>
      </c>
      <c r="C890" s="7" t="s">
        <v>939</v>
      </c>
      <c r="D890" s="5" t="s">
        <v>14</v>
      </c>
      <c r="E890" s="5" t="s">
        <v>940</v>
      </c>
      <c r="F890" s="5" t="s">
        <v>481</v>
      </c>
      <c r="G890" s="5" t="s">
        <v>545</v>
      </c>
      <c r="H890" s="5">
        <v>3</v>
      </c>
      <c r="I890" s="5"/>
      <c r="J890" s="5" t="s">
        <v>17</v>
      </c>
    </row>
    <row r="891" spans="1:10" x14ac:dyDescent="0.25">
      <c r="A891" s="5"/>
      <c r="B891" s="5"/>
      <c r="C891" s="7"/>
      <c r="D891" s="5"/>
      <c r="E891" s="5"/>
      <c r="F891" s="5"/>
      <c r="G891" s="5"/>
      <c r="H891" s="5"/>
      <c r="I891" s="5"/>
      <c r="J891" s="5"/>
    </row>
    <row r="892" spans="1:10" ht="180" customHeight="1" x14ac:dyDescent="0.25">
      <c r="A892" s="5" t="s">
        <v>11</v>
      </c>
      <c r="B892" s="5" t="s">
        <v>18</v>
      </c>
      <c r="C892" s="7" t="s">
        <v>941</v>
      </c>
      <c r="D892" s="5" t="s">
        <v>14</v>
      </c>
      <c r="E892" s="5" t="s">
        <v>942</v>
      </c>
      <c r="F892" s="5" t="s">
        <v>372</v>
      </c>
      <c r="G892" s="5" t="s">
        <v>943</v>
      </c>
      <c r="H892" s="5">
        <v>3</v>
      </c>
      <c r="I892" s="5"/>
      <c r="J892" s="5" t="s">
        <v>233</v>
      </c>
    </row>
    <row r="893" spans="1:10" x14ac:dyDescent="0.25">
      <c r="A893" s="5"/>
      <c r="B893" s="5"/>
      <c r="C893" s="7"/>
      <c r="D893" s="5"/>
      <c r="E893" s="5"/>
      <c r="F893" s="5"/>
      <c r="G893" s="5"/>
      <c r="H893" s="5"/>
      <c r="I893" s="5"/>
      <c r="J893" s="5"/>
    </row>
    <row r="896" spans="1:10" ht="45" x14ac:dyDescent="0.25">
      <c r="A896" s="1" t="s">
        <v>1</v>
      </c>
      <c r="B896" s="1" t="s">
        <v>2</v>
      </c>
      <c r="C896" s="1" t="s">
        <v>3</v>
      </c>
      <c r="D896" s="1" t="s">
        <v>4</v>
      </c>
      <c r="E896" s="1" t="s">
        <v>5</v>
      </c>
      <c r="F896" s="1" t="s">
        <v>6</v>
      </c>
      <c r="G896" s="1" t="s">
        <v>7</v>
      </c>
      <c r="H896" s="1" t="s">
        <v>8</v>
      </c>
      <c r="I896" s="1" t="s">
        <v>9</v>
      </c>
      <c r="J896" s="1" t="s">
        <v>10</v>
      </c>
    </row>
    <row r="897" spans="1:13" ht="180" customHeight="1" x14ac:dyDescent="0.25">
      <c r="A897" s="5" t="s">
        <v>11</v>
      </c>
      <c r="B897" s="5" t="s">
        <v>18</v>
      </c>
      <c r="C897" s="7" t="s">
        <v>944</v>
      </c>
      <c r="D897" s="5" t="s">
        <v>14</v>
      </c>
      <c r="E897" s="5" t="s">
        <v>945</v>
      </c>
      <c r="F897" s="5" t="s">
        <v>507</v>
      </c>
      <c r="G897" s="5" t="s">
        <v>946</v>
      </c>
      <c r="H897" s="5">
        <v>4</v>
      </c>
      <c r="I897" s="5"/>
      <c r="J897" s="5" t="s">
        <v>17</v>
      </c>
    </row>
    <row r="898" spans="1:13" x14ac:dyDescent="0.25">
      <c r="A898" s="5"/>
      <c r="B898" s="5"/>
      <c r="C898" s="7"/>
      <c r="D898" s="5"/>
      <c r="E898" s="5"/>
      <c r="F898" s="5"/>
      <c r="G898" s="5"/>
      <c r="H898" s="5"/>
      <c r="I898" s="5"/>
      <c r="J898" s="5"/>
    </row>
    <row r="899" spans="1:13" ht="165" customHeight="1" x14ac:dyDescent="0.25">
      <c r="A899" s="5" t="s">
        <v>11</v>
      </c>
      <c r="B899" s="5" t="s">
        <v>12</v>
      </c>
      <c r="C899" s="7" t="s">
        <v>947</v>
      </c>
      <c r="D899" s="5" t="s">
        <v>14</v>
      </c>
      <c r="E899" s="5" t="s">
        <v>948</v>
      </c>
      <c r="F899" s="5" t="s">
        <v>507</v>
      </c>
      <c r="G899" s="5" t="s">
        <v>949</v>
      </c>
      <c r="H899" s="5">
        <v>0</v>
      </c>
      <c r="I899" s="5"/>
      <c r="J899" s="5" t="s">
        <v>17</v>
      </c>
    </row>
    <row r="900" spans="1:13" x14ac:dyDescent="0.25">
      <c r="A900" s="5"/>
      <c r="B900" s="5"/>
      <c r="C900" s="7"/>
      <c r="D900" s="5"/>
      <c r="E900" s="5"/>
      <c r="F900" s="5"/>
      <c r="G900" s="5"/>
      <c r="H900" s="5"/>
      <c r="I900" s="5"/>
      <c r="J900" s="5"/>
    </row>
    <row r="901" spans="1:13" ht="165" customHeight="1" x14ac:dyDescent="0.25">
      <c r="A901" s="5" t="s">
        <v>11</v>
      </c>
      <c r="B901" s="5" t="s">
        <v>18</v>
      </c>
      <c r="C901" s="7" t="s">
        <v>950</v>
      </c>
      <c r="D901" s="5" t="s">
        <v>14</v>
      </c>
      <c r="E901" s="5" t="s">
        <v>951</v>
      </c>
      <c r="F901" s="5" t="s">
        <v>507</v>
      </c>
      <c r="G901" s="8">
        <v>42016</v>
      </c>
      <c r="H901" s="5">
        <v>0</v>
      </c>
      <c r="I901" s="5"/>
      <c r="J901" s="5" t="s">
        <v>17</v>
      </c>
    </row>
    <row r="902" spans="1:13" x14ac:dyDescent="0.25">
      <c r="A902" s="5"/>
      <c r="B902" s="5"/>
      <c r="C902" s="7"/>
      <c r="D902" s="5"/>
      <c r="E902" s="5"/>
      <c r="F902" s="5"/>
      <c r="G902" s="8"/>
      <c r="H902" s="5"/>
      <c r="I902" s="5"/>
      <c r="J902" s="5"/>
      <c r="M902">
        <v>1</v>
      </c>
    </row>
    <row r="903" spans="1:13" ht="180" customHeight="1" x14ac:dyDescent="0.25">
      <c r="A903" s="5" t="s">
        <v>11</v>
      </c>
      <c r="B903" s="5" t="s">
        <v>18</v>
      </c>
      <c r="C903" s="7" t="s">
        <v>952</v>
      </c>
      <c r="D903" s="5" t="s">
        <v>14</v>
      </c>
      <c r="E903" s="5" t="s">
        <v>953</v>
      </c>
      <c r="F903" s="5" t="s">
        <v>510</v>
      </c>
      <c r="G903" s="8">
        <v>42152</v>
      </c>
      <c r="H903" s="5">
        <v>3</v>
      </c>
      <c r="I903" s="5"/>
      <c r="J903" s="5" t="s">
        <v>17</v>
      </c>
    </row>
    <row r="904" spans="1:13" x14ac:dyDescent="0.25">
      <c r="A904" s="5"/>
      <c r="B904" s="5"/>
      <c r="C904" s="7"/>
      <c r="D904" s="5"/>
      <c r="E904" s="5"/>
      <c r="F904" s="5"/>
      <c r="G904" s="8"/>
      <c r="H904" s="5"/>
      <c r="I904" s="5"/>
      <c r="J904" s="5"/>
    </row>
    <row r="905" spans="1:13" ht="180" customHeight="1" x14ac:dyDescent="0.25">
      <c r="A905" s="5" t="s">
        <v>11</v>
      </c>
      <c r="B905" s="5" t="s">
        <v>12</v>
      </c>
      <c r="C905" s="7" t="s">
        <v>954</v>
      </c>
      <c r="D905" s="5" t="s">
        <v>14</v>
      </c>
      <c r="E905" s="5" t="s">
        <v>955</v>
      </c>
      <c r="F905" s="5" t="s">
        <v>956</v>
      </c>
      <c r="G905" s="5" t="s">
        <v>121</v>
      </c>
      <c r="H905" s="5">
        <v>3</v>
      </c>
      <c r="I905" s="5"/>
      <c r="J905" s="5" t="s">
        <v>281</v>
      </c>
    </row>
    <row r="906" spans="1:13" x14ac:dyDescent="0.25">
      <c r="A906" s="5"/>
      <c r="B906" s="5"/>
      <c r="C906" s="7"/>
      <c r="D906" s="5"/>
      <c r="E906" s="5"/>
      <c r="F906" s="5"/>
      <c r="G906" s="5"/>
      <c r="H906" s="5"/>
      <c r="I906" s="5"/>
      <c r="J906" s="5"/>
    </row>
    <row r="909" spans="1:13" ht="45" x14ac:dyDescent="0.25">
      <c r="A909" s="1" t="s">
        <v>1</v>
      </c>
      <c r="B909" s="1" t="s">
        <v>2</v>
      </c>
      <c r="C909" s="1" t="s">
        <v>3</v>
      </c>
      <c r="D909" s="1" t="s">
        <v>4</v>
      </c>
      <c r="E909" s="1" t="s">
        <v>5</v>
      </c>
      <c r="F909" s="1" t="s">
        <v>6</v>
      </c>
      <c r="G909" s="1" t="s">
        <v>7</v>
      </c>
      <c r="H909" s="1" t="s">
        <v>8</v>
      </c>
      <c r="I909" s="1" t="s">
        <v>9</v>
      </c>
      <c r="J909" s="1" t="s">
        <v>10</v>
      </c>
    </row>
    <row r="910" spans="1:13" ht="180" customHeight="1" x14ac:dyDescent="0.25">
      <c r="A910" s="5" t="s">
        <v>11</v>
      </c>
      <c r="B910" s="5" t="s">
        <v>18</v>
      </c>
      <c r="C910" s="7" t="s">
        <v>957</v>
      </c>
      <c r="D910" s="5" t="s">
        <v>14</v>
      </c>
      <c r="E910" s="5" t="s">
        <v>958</v>
      </c>
      <c r="F910" s="5" t="s">
        <v>860</v>
      </c>
      <c r="G910" s="5" t="s">
        <v>959</v>
      </c>
      <c r="H910" s="5">
        <v>3</v>
      </c>
      <c r="I910" s="5"/>
      <c r="J910" s="5" t="s">
        <v>17</v>
      </c>
    </row>
    <row r="911" spans="1:13" x14ac:dyDescent="0.25">
      <c r="A911" s="5"/>
      <c r="B911" s="5"/>
      <c r="C911" s="7"/>
      <c r="D911" s="5"/>
      <c r="E911" s="5"/>
      <c r="F911" s="5"/>
      <c r="G911" s="5"/>
      <c r="H911" s="5"/>
      <c r="I911" s="5"/>
      <c r="J911" s="5"/>
    </row>
    <row r="912" spans="1:13" ht="165" customHeight="1" x14ac:dyDescent="0.25">
      <c r="A912" s="5" t="s">
        <v>11</v>
      </c>
      <c r="B912" s="5" t="s">
        <v>18</v>
      </c>
      <c r="C912" s="7" t="s">
        <v>960</v>
      </c>
      <c r="D912" s="5" t="s">
        <v>14</v>
      </c>
      <c r="E912" s="5" t="s">
        <v>961</v>
      </c>
      <c r="F912" s="5" t="s">
        <v>860</v>
      </c>
      <c r="G912" s="5" t="s">
        <v>959</v>
      </c>
      <c r="H912" s="5">
        <v>0</v>
      </c>
      <c r="I912" s="5"/>
      <c r="J912" s="5" t="s">
        <v>148</v>
      </c>
    </row>
    <row r="913" spans="1:14" x14ac:dyDescent="0.25">
      <c r="A913" s="5"/>
      <c r="B913" s="5"/>
      <c r="C913" s="7"/>
      <c r="D913" s="5"/>
      <c r="E913" s="5"/>
      <c r="F913" s="5"/>
      <c r="G913" s="5"/>
      <c r="H913" s="5"/>
      <c r="I913" s="5"/>
      <c r="J913" s="5"/>
      <c r="K913">
        <f>SUM(K1:K912)</f>
        <v>0</v>
      </c>
      <c r="L913">
        <f t="shared" ref="L913:N913" si="0">SUM(L1:L912)</f>
        <v>21</v>
      </c>
      <c r="M913">
        <f t="shared" si="0"/>
        <v>12</v>
      </c>
      <c r="N913">
        <f t="shared" si="0"/>
        <v>0</v>
      </c>
    </row>
    <row r="914" spans="1:14" x14ac:dyDescent="0.25">
      <c r="L914" t="s">
        <v>971</v>
      </c>
      <c r="M914" t="s">
        <v>972</v>
      </c>
    </row>
    <row r="915" spans="1:14" x14ac:dyDescent="0.25">
      <c r="E915" t="s">
        <v>964</v>
      </c>
      <c r="H915" t="s">
        <v>965</v>
      </c>
      <c r="J915" t="s">
        <v>966</v>
      </c>
    </row>
    <row r="916" spans="1:14" x14ac:dyDescent="0.25">
      <c r="A916" t="s">
        <v>963</v>
      </c>
      <c r="E916">
        <v>4</v>
      </c>
      <c r="H916">
        <v>104</v>
      </c>
      <c r="J916">
        <v>26</v>
      </c>
    </row>
    <row r="918" spans="1:14" x14ac:dyDescent="0.25">
      <c r="J918" t="s">
        <v>967</v>
      </c>
    </row>
    <row r="919" spans="1:14" x14ac:dyDescent="0.25">
      <c r="J919">
        <v>140</v>
      </c>
    </row>
    <row r="921" spans="1:14" x14ac:dyDescent="0.25">
      <c r="L921" t="s">
        <v>971</v>
      </c>
      <c r="M921" t="s">
        <v>973</v>
      </c>
    </row>
    <row r="922" spans="1:14" x14ac:dyDescent="0.25">
      <c r="L922">
        <f>J919+L913</f>
        <v>161</v>
      </c>
      <c r="M922">
        <f>H916+J916+M913</f>
        <v>142</v>
      </c>
    </row>
    <row r="924" spans="1:14" x14ac:dyDescent="0.25">
      <c r="L924">
        <f>L922+M922</f>
        <v>303</v>
      </c>
    </row>
    <row r="925" spans="1:14" x14ac:dyDescent="0.25">
      <c r="L925" t="s">
        <v>974</v>
      </c>
    </row>
    <row r="926" spans="1:14" x14ac:dyDescent="0.25">
      <c r="L926">
        <f>L922/L924*100</f>
        <v>53.135313531353134</v>
      </c>
      <c r="M926" t="s">
        <v>975</v>
      </c>
    </row>
    <row r="927" spans="1:14" x14ac:dyDescent="0.25">
      <c r="L927" t="s">
        <v>976</v>
      </c>
    </row>
  </sheetData>
  <mergeCells count="4008">
    <mergeCell ref="G912:G913"/>
    <mergeCell ref="H912:H913"/>
    <mergeCell ref="I912:I913"/>
    <mergeCell ref="J912:J913"/>
    <mergeCell ref="G910:G911"/>
    <mergeCell ref="H910:H911"/>
    <mergeCell ref="I910:I911"/>
    <mergeCell ref="J910:J911"/>
    <mergeCell ref="A912:A913"/>
    <mergeCell ref="B912:B913"/>
    <mergeCell ref="C912:C913"/>
    <mergeCell ref="D912:D913"/>
    <mergeCell ref="E912:E913"/>
    <mergeCell ref="F912:F913"/>
    <mergeCell ref="G905:G906"/>
    <mergeCell ref="H905:H906"/>
    <mergeCell ref="I905:I906"/>
    <mergeCell ref="J905:J906"/>
    <mergeCell ref="A910:A911"/>
    <mergeCell ref="B910:B911"/>
    <mergeCell ref="C910:C911"/>
    <mergeCell ref="D910:D911"/>
    <mergeCell ref="E910:E911"/>
    <mergeCell ref="F910:F911"/>
    <mergeCell ref="G903:G904"/>
    <mergeCell ref="H903:H904"/>
    <mergeCell ref="I903:I904"/>
    <mergeCell ref="J903:J904"/>
    <mergeCell ref="A905:A906"/>
    <mergeCell ref="B905:B906"/>
    <mergeCell ref="C905:C906"/>
    <mergeCell ref="D905:D906"/>
    <mergeCell ref="E905:E906"/>
    <mergeCell ref="F905:F906"/>
    <mergeCell ref="G901:G902"/>
    <mergeCell ref="H901:H902"/>
    <mergeCell ref="I901:I902"/>
    <mergeCell ref="J901:J902"/>
    <mergeCell ref="A903:A904"/>
    <mergeCell ref="B903:B904"/>
    <mergeCell ref="C903:C904"/>
    <mergeCell ref="D903:D904"/>
    <mergeCell ref="E903:E904"/>
    <mergeCell ref="F903:F904"/>
    <mergeCell ref="G899:G900"/>
    <mergeCell ref="H899:H900"/>
    <mergeCell ref="I899:I900"/>
    <mergeCell ref="J899:J900"/>
    <mergeCell ref="A901:A902"/>
    <mergeCell ref="B901:B902"/>
    <mergeCell ref="C901:C902"/>
    <mergeCell ref="D901:D902"/>
    <mergeCell ref="E901:E902"/>
    <mergeCell ref="F901:F902"/>
    <mergeCell ref="G897:G898"/>
    <mergeCell ref="H897:H898"/>
    <mergeCell ref="I897:I898"/>
    <mergeCell ref="J897:J898"/>
    <mergeCell ref="A899:A900"/>
    <mergeCell ref="B899:B900"/>
    <mergeCell ref="C899:C900"/>
    <mergeCell ref="D899:D900"/>
    <mergeCell ref="E899:E900"/>
    <mergeCell ref="F899:F900"/>
    <mergeCell ref="A897:A898"/>
    <mergeCell ref="B897:B898"/>
    <mergeCell ref="C897:C898"/>
    <mergeCell ref="D897:D898"/>
    <mergeCell ref="E897:E898"/>
    <mergeCell ref="F897:F898"/>
    <mergeCell ref="I892:I893"/>
    <mergeCell ref="J892:J893"/>
    <mergeCell ref="I890:I891"/>
    <mergeCell ref="J890:J891"/>
    <mergeCell ref="A892:A893"/>
    <mergeCell ref="B892:B893"/>
    <mergeCell ref="C892:C893"/>
    <mergeCell ref="D892:D893"/>
    <mergeCell ref="E892:E893"/>
    <mergeCell ref="F892:F893"/>
    <mergeCell ref="G892:G893"/>
    <mergeCell ref="H892:H893"/>
    <mergeCell ref="I888:I889"/>
    <mergeCell ref="J888:J889"/>
    <mergeCell ref="A890:A891"/>
    <mergeCell ref="B890:B891"/>
    <mergeCell ref="C890:C891"/>
    <mergeCell ref="D890:D891"/>
    <mergeCell ref="E890:E891"/>
    <mergeCell ref="F890:F891"/>
    <mergeCell ref="G890:G891"/>
    <mergeCell ref="H890:H891"/>
    <mergeCell ref="I886:I887"/>
    <mergeCell ref="J886:J887"/>
    <mergeCell ref="A888:A889"/>
    <mergeCell ref="B888:B889"/>
    <mergeCell ref="C888:C889"/>
    <mergeCell ref="D888:D889"/>
    <mergeCell ref="E888:E889"/>
    <mergeCell ref="F888:F889"/>
    <mergeCell ref="G888:G889"/>
    <mergeCell ref="H888:H889"/>
    <mergeCell ref="I884:I885"/>
    <mergeCell ref="J884:J885"/>
    <mergeCell ref="A886:A887"/>
    <mergeCell ref="B886:B887"/>
    <mergeCell ref="C886:C887"/>
    <mergeCell ref="D886:D887"/>
    <mergeCell ref="E886:E887"/>
    <mergeCell ref="F886:F887"/>
    <mergeCell ref="G886:G887"/>
    <mergeCell ref="H886:H887"/>
    <mergeCell ref="I882:I883"/>
    <mergeCell ref="J882:J883"/>
    <mergeCell ref="A884:A885"/>
    <mergeCell ref="B884:B885"/>
    <mergeCell ref="C884:C885"/>
    <mergeCell ref="D884:D885"/>
    <mergeCell ref="E884:E885"/>
    <mergeCell ref="F884:F885"/>
    <mergeCell ref="G884:G885"/>
    <mergeCell ref="H884:H885"/>
    <mergeCell ref="I880:I881"/>
    <mergeCell ref="J880:J881"/>
    <mergeCell ref="A882:A883"/>
    <mergeCell ref="B882:B883"/>
    <mergeCell ref="C882:C883"/>
    <mergeCell ref="D882:D883"/>
    <mergeCell ref="E882:E883"/>
    <mergeCell ref="F882:F883"/>
    <mergeCell ref="G882:G883"/>
    <mergeCell ref="H882:H883"/>
    <mergeCell ref="I878:I879"/>
    <mergeCell ref="J878:J879"/>
    <mergeCell ref="A880:A881"/>
    <mergeCell ref="B880:B881"/>
    <mergeCell ref="C880:C881"/>
    <mergeCell ref="D880:D881"/>
    <mergeCell ref="E880:E881"/>
    <mergeCell ref="F880:F881"/>
    <mergeCell ref="G880:G881"/>
    <mergeCell ref="H880:H881"/>
    <mergeCell ref="I876:I877"/>
    <mergeCell ref="J876:J877"/>
    <mergeCell ref="A878:A879"/>
    <mergeCell ref="B878:B879"/>
    <mergeCell ref="C878:C879"/>
    <mergeCell ref="D878:D879"/>
    <mergeCell ref="E878:E879"/>
    <mergeCell ref="F878:F879"/>
    <mergeCell ref="G878:G879"/>
    <mergeCell ref="H878:H879"/>
    <mergeCell ref="I874:I875"/>
    <mergeCell ref="J874:J875"/>
    <mergeCell ref="A876:A877"/>
    <mergeCell ref="B876:B877"/>
    <mergeCell ref="C876:C877"/>
    <mergeCell ref="D876:D877"/>
    <mergeCell ref="E876:E877"/>
    <mergeCell ref="F876:F877"/>
    <mergeCell ref="G876:G877"/>
    <mergeCell ref="H876:H877"/>
    <mergeCell ref="I872:I873"/>
    <mergeCell ref="J872:J873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I870:I871"/>
    <mergeCell ref="J870:J871"/>
    <mergeCell ref="A872:A873"/>
    <mergeCell ref="B872:B873"/>
    <mergeCell ref="C872:C873"/>
    <mergeCell ref="D872:D873"/>
    <mergeCell ref="E872:E873"/>
    <mergeCell ref="F872:F873"/>
    <mergeCell ref="G872:G873"/>
    <mergeCell ref="H872:H873"/>
    <mergeCell ref="I865:I866"/>
    <mergeCell ref="J865:J866"/>
    <mergeCell ref="A870:A871"/>
    <mergeCell ref="B870:B871"/>
    <mergeCell ref="C870:C871"/>
    <mergeCell ref="D870:D871"/>
    <mergeCell ref="E870:E871"/>
    <mergeCell ref="F870:F871"/>
    <mergeCell ref="G870:G871"/>
    <mergeCell ref="H870:H871"/>
    <mergeCell ref="I863:I864"/>
    <mergeCell ref="J863:J864"/>
    <mergeCell ref="A865:A866"/>
    <mergeCell ref="B865:B866"/>
    <mergeCell ref="C865:C866"/>
    <mergeCell ref="D865:D866"/>
    <mergeCell ref="E865:E866"/>
    <mergeCell ref="F865:F866"/>
    <mergeCell ref="G865:G866"/>
    <mergeCell ref="H865:H866"/>
    <mergeCell ref="I861:I862"/>
    <mergeCell ref="J861:J862"/>
    <mergeCell ref="A863:A864"/>
    <mergeCell ref="B863:B864"/>
    <mergeCell ref="C863:C864"/>
    <mergeCell ref="D863:D864"/>
    <mergeCell ref="E863:E864"/>
    <mergeCell ref="F863:F864"/>
    <mergeCell ref="G863:G864"/>
    <mergeCell ref="H863:H864"/>
    <mergeCell ref="I859:I860"/>
    <mergeCell ref="J859:J860"/>
    <mergeCell ref="A861:A862"/>
    <mergeCell ref="B861:B862"/>
    <mergeCell ref="C861:C862"/>
    <mergeCell ref="D861:D862"/>
    <mergeCell ref="E861:E862"/>
    <mergeCell ref="F861:F862"/>
    <mergeCell ref="G861:G862"/>
    <mergeCell ref="H861:H862"/>
    <mergeCell ref="I857:I858"/>
    <mergeCell ref="J857:J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5:I856"/>
    <mergeCell ref="J855:J856"/>
    <mergeCell ref="A857:A858"/>
    <mergeCell ref="B857:B858"/>
    <mergeCell ref="C857:C858"/>
    <mergeCell ref="D857:D858"/>
    <mergeCell ref="E857:E858"/>
    <mergeCell ref="F857:F858"/>
    <mergeCell ref="G857:G858"/>
    <mergeCell ref="H857:H858"/>
    <mergeCell ref="I853:I854"/>
    <mergeCell ref="J853:J854"/>
    <mergeCell ref="A855:A856"/>
    <mergeCell ref="B855:B856"/>
    <mergeCell ref="C855:C856"/>
    <mergeCell ref="D855:D856"/>
    <mergeCell ref="E855:E856"/>
    <mergeCell ref="F855:F856"/>
    <mergeCell ref="G855:G856"/>
    <mergeCell ref="H855:H856"/>
    <mergeCell ref="I851:I852"/>
    <mergeCell ref="J851:J852"/>
    <mergeCell ref="A853:A854"/>
    <mergeCell ref="B853:B854"/>
    <mergeCell ref="C853:C854"/>
    <mergeCell ref="D853:D854"/>
    <mergeCell ref="E853:E854"/>
    <mergeCell ref="F853:F854"/>
    <mergeCell ref="G853:G854"/>
    <mergeCell ref="H853:H854"/>
    <mergeCell ref="I849:I850"/>
    <mergeCell ref="J849:J850"/>
    <mergeCell ref="A851:A852"/>
    <mergeCell ref="B851:B852"/>
    <mergeCell ref="C851:C852"/>
    <mergeCell ref="D851:D852"/>
    <mergeCell ref="E851:E852"/>
    <mergeCell ref="F851:F852"/>
    <mergeCell ref="G851:G852"/>
    <mergeCell ref="H851:H852"/>
    <mergeCell ref="I847:I848"/>
    <mergeCell ref="J847:J848"/>
    <mergeCell ref="A849:A850"/>
    <mergeCell ref="B849:B850"/>
    <mergeCell ref="C849:C850"/>
    <mergeCell ref="D849:D850"/>
    <mergeCell ref="E849:E850"/>
    <mergeCell ref="F849:F850"/>
    <mergeCell ref="G849:G850"/>
    <mergeCell ref="H849:H850"/>
    <mergeCell ref="I845:I846"/>
    <mergeCell ref="J845:J846"/>
    <mergeCell ref="A847:A848"/>
    <mergeCell ref="B847:B848"/>
    <mergeCell ref="C847:C848"/>
    <mergeCell ref="D847:D848"/>
    <mergeCell ref="E847:E848"/>
    <mergeCell ref="F847:F848"/>
    <mergeCell ref="G847:G848"/>
    <mergeCell ref="H847:H848"/>
    <mergeCell ref="I843:I844"/>
    <mergeCell ref="J843:J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1:I842"/>
    <mergeCell ref="J841:J842"/>
    <mergeCell ref="A843:A844"/>
    <mergeCell ref="B843:B844"/>
    <mergeCell ref="C843:C844"/>
    <mergeCell ref="D843:D844"/>
    <mergeCell ref="E843:E844"/>
    <mergeCell ref="F843:F844"/>
    <mergeCell ref="G843:G844"/>
    <mergeCell ref="H843:H844"/>
    <mergeCell ref="I839:I840"/>
    <mergeCell ref="J839:J840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I837:I838"/>
    <mergeCell ref="J837:J838"/>
    <mergeCell ref="A839:A840"/>
    <mergeCell ref="B839:B840"/>
    <mergeCell ref="C839:C840"/>
    <mergeCell ref="D839:D840"/>
    <mergeCell ref="E839:E840"/>
    <mergeCell ref="F839:F840"/>
    <mergeCell ref="G839:G840"/>
    <mergeCell ref="H839:H840"/>
    <mergeCell ref="I835:I836"/>
    <mergeCell ref="J835:J836"/>
    <mergeCell ref="A837:A838"/>
    <mergeCell ref="B837:B838"/>
    <mergeCell ref="C837:C838"/>
    <mergeCell ref="D837:D838"/>
    <mergeCell ref="E837:E838"/>
    <mergeCell ref="F837:F838"/>
    <mergeCell ref="G837:G838"/>
    <mergeCell ref="H837:H838"/>
    <mergeCell ref="I833:I834"/>
    <mergeCell ref="J833:J834"/>
    <mergeCell ref="A835:A836"/>
    <mergeCell ref="B835:B836"/>
    <mergeCell ref="C835:C836"/>
    <mergeCell ref="D835:D836"/>
    <mergeCell ref="E835:E836"/>
    <mergeCell ref="F835:F836"/>
    <mergeCell ref="G835:G836"/>
    <mergeCell ref="H835:H836"/>
    <mergeCell ref="I831:I832"/>
    <mergeCell ref="J831:J832"/>
    <mergeCell ref="A833:A834"/>
    <mergeCell ref="B833:B834"/>
    <mergeCell ref="C833:C834"/>
    <mergeCell ref="D833:D834"/>
    <mergeCell ref="E833:E834"/>
    <mergeCell ref="F833:F834"/>
    <mergeCell ref="G833:G834"/>
    <mergeCell ref="H833:H834"/>
    <mergeCell ref="I829:I830"/>
    <mergeCell ref="J829:J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24:I825"/>
    <mergeCell ref="J824:J825"/>
    <mergeCell ref="A829:A830"/>
    <mergeCell ref="B829:B830"/>
    <mergeCell ref="C829:C830"/>
    <mergeCell ref="D829:D830"/>
    <mergeCell ref="E829:E830"/>
    <mergeCell ref="F829:F830"/>
    <mergeCell ref="G829:G830"/>
    <mergeCell ref="H829:H830"/>
    <mergeCell ref="I822:I823"/>
    <mergeCell ref="J822:J823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I820:I821"/>
    <mergeCell ref="J820:J821"/>
    <mergeCell ref="A822:A823"/>
    <mergeCell ref="B822:B823"/>
    <mergeCell ref="C822:C823"/>
    <mergeCell ref="D822:D823"/>
    <mergeCell ref="E822:E823"/>
    <mergeCell ref="F822:F823"/>
    <mergeCell ref="G822:G823"/>
    <mergeCell ref="H822:H823"/>
    <mergeCell ref="I818:I819"/>
    <mergeCell ref="J818:J819"/>
    <mergeCell ref="A820:A821"/>
    <mergeCell ref="B820:B821"/>
    <mergeCell ref="C820:C821"/>
    <mergeCell ref="D820:D821"/>
    <mergeCell ref="E820:E821"/>
    <mergeCell ref="F820:F821"/>
    <mergeCell ref="G820:G821"/>
    <mergeCell ref="H820:H821"/>
    <mergeCell ref="I816:I817"/>
    <mergeCell ref="J816:J817"/>
    <mergeCell ref="A818:A819"/>
    <mergeCell ref="B818:B819"/>
    <mergeCell ref="C818:C819"/>
    <mergeCell ref="D818:D819"/>
    <mergeCell ref="E818:E819"/>
    <mergeCell ref="F818:F819"/>
    <mergeCell ref="G818:G819"/>
    <mergeCell ref="H818:H819"/>
    <mergeCell ref="I814:I815"/>
    <mergeCell ref="J814:J815"/>
    <mergeCell ref="A816:A817"/>
    <mergeCell ref="B816:B817"/>
    <mergeCell ref="C816:C817"/>
    <mergeCell ref="D816:D817"/>
    <mergeCell ref="E816:E817"/>
    <mergeCell ref="F816:F817"/>
    <mergeCell ref="G816:G817"/>
    <mergeCell ref="H816:H817"/>
    <mergeCell ref="I812:I813"/>
    <mergeCell ref="J812:J813"/>
    <mergeCell ref="A814:A815"/>
    <mergeCell ref="B814:B815"/>
    <mergeCell ref="C814:C815"/>
    <mergeCell ref="D814:D815"/>
    <mergeCell ref="E814:E815"/>
    <mergeCell ref="F814:F815"/>
    <mergeCell ref="G814:G815"/>
    <mergeCell ref="H814:H815"/>
    <mergeCell ref="I810:I811"/>
    <mergeCell ref="J810:J811"/>
    <mergeCell ref="A812:A813"/>
    <mergeCell ref="B812:B813"/>
    <mergeCell ref="C812:C813"/>
    <mergeCell ref="D812:D813"/>
    <mergeCell ref="E812:E813"/>
    <mergeCell ref="F812:F813"/>
    <mergeCell ref="G812:G813"/>
    <mergeCell ref="H812:H813"/>
    <mergeCell ref="I808:I809"/>
    <mergeCell ref="J808:J809"/>
    <mergeCell ref="A810:A811"/>
    <mergeCell ref="B810:B811"/>
    <mergeCell ref="C810:C811"/>
    <mergeCell ref="D810:D811"/>
    <mergeCell ref="E810:E811"/>
    <mergeCell ref="F810:F811"/>
    <mergeCell ref="G810:G811"/>
    <mergeCell ref="H810:H811"/>
    <mergeCell ref="I803:I804"/>
    <mergeCell ref="J803:J804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I801:I802"/>
    <mergeCell ref="J801:J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799:I800"/>
    <mergeCell ref="J799:J800"/>
    <mergeCell ref="A801:A802"/>
    <mergeCell ref="B801:B802"/>
    <mergeCell ref="C801:C802"/>
    <mergeCell ref="D801:D802"/>
    <mergeCell ref="E801:E802"/>
    <mergeCell ref="F801:F802"/>
    <mergeCell ref="G801:G802"/>
    <mergeCell ref="H801:H802"/>
    <mergeCell ref="I797:I798"/>
    <mergeCell ref="J797:J798"/>
    <mergeCell ref="A799:A800"/>
    <mergeCell ref="B799:B800"/>
    <mergeCell ref="C799:C800"/>
    <mergeCell ref="D799:D800"/>
    <mergeCell ref="E799:E800"/>
    <mergeCell ref="F799:F800"/>
    <mergeCell ref="G799:G800"/>
    <mergeCell ref="H799:H800"/>
    <mergeCell ref="I795:I796"/>
    <mergeCell ref="J795:J796"/>
    <mergeCell ref="A797:A798"/>
    <mergeCell ref="B797:B798"/>
    <mergeCell ref="C797:C798"/>
    <mergeCell ref="D797:D798"/>
    <mergeCell ref="E797:E798"/>
    <mergeCell ref="F797:F798"/>
    <mergeCell ref="G797:G798"/>
    <mergeCell ref="H797:H798"/>
    <mergeCell ref="A791:A792"/>
    <mergeCell ref="B791:B792"/>
    <mergeCell ref="C791:C792"/>
    <mergeCell ref="D791:D792"/>
    <mergeCell ref="E791:E792"/>
    <mergeCell ref="F791:F792"/>
    <mergeCell ref="G791:G792"/>
    <mergeCell ref="H791:H792"/>
    <mergeCell ref="I788:I789"/>
    <mergeCell ref="J788:J789"/>
    <mergeCell ref="I793:I794"/>
    <mergeCell ref="J793:J794"/>
    <mergeCell ref="A795:A796"/>
    <mergeCell ref="B795:B796"/>
    <mergeCell ref="C795:C796"/>
    <mergeCell ref="D795:D796"/>
    <mergeCell ref="E795:E796"/>
    <mergeCell ref="F795:F796"/>
    <mergeCell ref="G795:G796"/>
    <mergeCell ref="H795:H796"/>
    <mergeCell ref="I791:I792"/>
    <mergeCell ref="J791:J792"/>
    <mergeCell ref="A793:A794"/>
    <mergeCell ref="B793:B794"/>
    <mergeCell ref="C793:C794"/>
    <mergeCell ref="D793:D794"/>
    <mergeCell ref="E793:E794"/>
    <mergeCell ref="F793:F794"/>
    <mergeCell ref="G793:G794"/>
    <mergeCell ref="H793:H794"/>
    <mergeCell ref="I786:I787"/>
    <mergeCell ref="J786:J787"/>
    <mergeCell ref="A788:A789"/>
    <mergeCell ref="B788:B789"/>
    <mergeCell ref="C788:C789"/>
    <mergeCell ref="D788:D789"/>
    <mergeCell ref="E788:E789"/>
    <mergeCell ref="F788:F789"/>
    <mergeCell ref="G788:G789"/>
    <mergeCell ref="H788:H789"/>
    <mergeCell ref="I784:I785"/>
    <mergeCell ref="J784:J78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2:I783"/>
    <mergeCell ref="J782:J783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I780:I781"/>
    <mergeCell ref="J780:J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78:I779"/>
    <mergeCell ref="J778:J779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I776:I777"/>
    <mergeCell ref="J776:J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4:I775"/>
    <mergeCell ref="J774:J775"/>
    <mergeCell ref="A776:A777"/>
    <mergeCell ref="B776:B777"/>
    <mergeCell ref="C776:C777"/>
    <mergeCell ref="D776:D777"/>
    <mergeCell ref="E776:E777"/>
    <mergeCell ref="F776:F777"/>
    <mergeCell ref="G776:G777"/>
    <mergeCell ref="H776:H777"/>
    <mergeCell ref="I772:I773"/>
    <mergeCell ref="J772:J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0:I771"/>
    <mergeCell ref="J770:J771"/>
    <mergeCell ref="A772:A773"/>
    <mergeCell ref="B772:B773"/>
    <mergeCell ref="C772:C773"/>
    <mergeCell ref="D772:D773"/>
    <mergeCell ref="E772:E773"/>
    <mergeCell ref="F772:F773"/>
    <mergeCell ref="G772:G773"/>
    <mergeCell ref="H772:H773"/>
    <mergeCell ref="I768:I769"/>
    <mergeCell ref="J768:J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62:I763"/>
    <mergeCell ref="J762:J763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I760:I761"/>
    <mergeCell ref="J760:J761"/>
    <mergeCell ref="A762:A763"/>
    <mergeCell ref="B762:B763"/>
    <mergeCell ref="C762:C763"/>
    <mergeCell ref="D762:D763"/>
    <mergeCell ref="E762:E763"/>
    <mergeCell ref="F762:F763"/>
    <mergeCell ref="G762:G763"/>
    <mergeCell ref="H762:H763"/>
    <mergeCell ref="I758:I759"/>
    <mergeCell ref="J758:J759"/>
    <mergeCell ref="A760:A761"/>
    <mergeCell ref="B760:B761"/>
    <mergeCell ref="C760:C761"/>
    <mergeCell ref="D760:D761"/>
    <mergeCell ref="E760:E761"/>
    <mergeCell ref="F760:F761"/>
    <mergeCell ref="G760:G761"/>
    <mergeCell ref="H760:H761"/>
    <mergeCell ref="I756:I757"/>
    <mergeCell ref="J756:J757"/>
    <mergeCell ref="A758:A759"/>
    <mergeCell ref="B758:B759"/>
    <mergeCell ref="C758:C759"/>
    <mergeCell ref="D758:D759"/>
    <mergeCell ref="E758:E759"/>
    <mergeCell ref="F758:F759"/>
    <mergeCell ref="G758:G759"/>
    <mergeCell ref="H758:H759"/>
    <mergeCell ref="I754:I755"/>
    <mergeCell ref="J754:J755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I752:I753"/>
    <mergeCell ref="J752:J753"/>
    <mergeCell ref="A754:A755"/>
    <mergeCell ref="B754:B755"/>
    <mergeCell ref="C754:C755"/>
    <mergeCell ref="D754:D755"/>
    <mergeCell ref="E754:E755"/>
    <mergeCell ref="F754:F755"/>
    <mergeCell ref="G754:G755"/>
    <mergeCell ref="H754:H755"/>
    <mergeCell ref="I750:I751"/>
    <mergeCell ref="J750:J751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I748:I749"/>
    <mergeCell ref="J748:J749"/>
    <mergeCell ref="A750:A751"/>
    <mergeCell ref="B750:B751"/>
    <mergeCell ref="C750:C751"/>
    <mergeCell ref="D750:D751"/>
    <mergeCell ref="E750:E751"/>
    <mergeCell ref="F750:F751"/>
    <mergeCell ref="G750:G751"/>
    <mergeCell ref="H750:H751"/>
    <mergeCell ref="I746:I747"/>
    <mergeCell ref="J746:J747"/>
    <mergeCell ref="A748:A749"/>
    <mergeCell ref="B748:B749"/>
    <mergeCell ref="C748:C749"/>
    <mergeCell ref="D748:D749"/>
    <mergeCell ref="E748:E749"/>
    <mergeCell ref="F748:F749"/>
    <mergeCell ref="G748:G749"/>
    <mergeCell ref="H748:H749"/>
    <mergeCell ref="I744:I745"/>
    <mergeCell ref="J744:J745"/>
    <mergeCell ref="A746:A747"/>
    <mergeCell ref="B746:B747"/>
    <mergeCell ref="C746:C747"/>
    <mergeCell ref="D746:D747"/>
    <mergeCell ref="E746:E747"/>
    <mergeCell ref="F746:F747"/>
    <mergeCell ref="G746:G747"/>
    <mergeCell ref="H746:H747"/>
    <mergeCell ref="I742:I743"/>
    <mergeCell ref="J742:J743"/>
    <mergeCell ref="A744:A745"/>
    <mergeCell ref="B744:B745"/>
    <mergeCell ref="C744:C745"/>
    <mergeCell ref="D744:D745"/>
    <mergeCell ref="E744:E745"/>
    <mergeCell ref="F744:F745"/>
    <mergeCell ref="G744:G745"/>
    <mergeCell ref="H744:H745"/>
    <mergeCell ref="I740:I741"/>
    <mergeCell ref="J740:J741"/>
    <mergeCell ref="A742:A743"/>
    <mergeCell ref="B742:B743"/>
    <mergeCell ref="C742:C743"/>
    <mergeCell ref="D742:D743"/>
    <mergeCell ref="E742:E743"/>
    <mergeCell ref="F742:F743"/>
    <mergeCell ref="G742:G743"/>
    <mergeCell ref="H742:H743"/>
    <mergeCell ref="I738:I739"/>
    <mergeCell ref="J738:J739"/>
    <mergeCell ref="A740:A741"/>
    <mergeCell ref="B740:B741"/>
    <mergeCell ref="C740:C741"/>
    <mergeCell ref="D740:D741"/>
    <mergeCell ref="E740:E741"/>
    <mergeCell ref="F740:F741"/>
    <mergeCell ref="G740:G741"/>
    <mergeCell ref="H740:H741"/>
    <mergeCell ref="I736:I737"/>
    <mergeCell ref="J736:J737"/>
    <mergeCell ref="A738:A739"/>
    <mergeCell ref="B738:B739"/>
    <mergeCell ref="C738:C739"/>
    <mergeCell ref="D738:D739"/>
    <mergeCell ref="E738:E739"/>
    <mergeCell ref="F738:F739"/>
    <mergeCell ref="G738:G739"/>
    <mergeCell ref="H738:H739"/>
    <mergeCell ref="I734:I735"/>
    <mergeCell ref="J734:J735"/>
    <mergeCell ref="A736:A737"/>
    <mergeCell ref="B736:B737"/>
    <mergeCell ref="C736:C737"/>
    <mergeCell ref="D736:D737"/>
    <mergeCell ref="E736:E737"/>
    <mergeCell ref="F736:F737"/>
    <mergeCell ref="G736:G737"/>
    <mergeCell ref="H736:H737"/>
    <mergeCell ref="I732:I733"/>
    <mergeCell ref="J732:J733"/>
    <mergeCell ref="A734:A735"/>
    <mergeCell ref="B734:B735"/>
    <mergeCell ref="C734:C735"/>
    <mergeCell ref="D734:D735"/>
    <mergeCell ref="E734:E735"/>
    <mergeCell ref="F734:F735"/>
    <mergeCell ref="G734:G735"/>
    <mergeCell ref="H734:H735"/>
    <mergeCell ref="I730:I731"/>
    <mergeCell ref="J730:J731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I728:I729"/>
    <mergeCell ref="J728:J729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I726:I727"/>
    <mergeCell ref="J726:J727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I724:I725"/>
    <mergeCell ref="J724:J725"/>
    <mergeCell ref="A726:A727"/>
    <mergeCell ref="B726:B727"/>
    <mergeCell ref="C726:C727"/>
    <mergeCell ref="D726:D727"/>
    <mergeCell ref="E726:E727"/>
    <mergeCell ref="F726:F727"/>
    <mergeCell ref="G726:G727"/>
    <mergeCell ref="H726:H727"/>
    <mergeCell ref="I718:I719"/>
    <mergeCell ref="J718:J719"/>
    <mergeCell ref="A724:A725"/>
    <mergeCell ref="B724:B725"/>
    <mergeCell ref="C724:C725"/>
    <mergeCell ref="D724:D725"/>
    <mergeCell ref="E724:E725"/>
    <mergeCell ref="F724:F725"/>
    <mergeCell ref="G724:G725"/>
    <mergeCell ref="H724:H725"/>
    <mergeCell ref="I716:I717"/>
    <mergeCell ref="J716:J717"/>
    <mergeCell ref="A718:A719"/>
    <mergeCell ref="B718:B719"/>
    <mergeCell ref="C718:C719"/>
    <mergeCell ref="D718:D719"/>
    <mergeCell ref="E718:E719"/>
    <mergeCell ref="F718:F719"/>
    <mergeCell ref="G718:G719"/>
    <mergeCell ref="H718:H719"/>
    <mergeCell ref="I714:I715"/>
    <mergeCell ref="J714:J715"/>
    <mergeCell ref="A716:A717"/>
    <mergeCell ref="B716:B717"/>
    <mergeCell ref="C716:C717"/>
    <mergeCell ref="D716:D717"/>
    <mergeCell ref="E716:E717"/>
    <mergeCell ref="F716:F717"/>
    <mergeCell ref="G716:G717"/>
    <mergeCell ref="H716:H717"/>
    <mergeCell ref="I712:I713"/>
    <mergeCell ref="J712:J713"/>
    <mergeCell ref="A714:A715"/>
    <mergeCell ref="B714:B715"/>
    <mergeCell ref="C714:C715"/>
    <mergeCell ref="D714:D715"/>
    <mergeCell ref="E714:E715"/>
    <mergeCell ref="F714:F715"/>
    <mergeCell ref="G714:G715"/>
    <mergeCell ref="H714:H715"/>
    <mergeCell ref="I710:I711"/>
    <mergeCell ref="J710:J711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I708:I709"/>
    <mergeCell ref="J708:J709"/>
    <mergeCell ref="A710:A711"/>
    <mergeCell ref="B710:B711"/>
    <mergeCell ref="C710:C711"/>
    <mergeCell ref="D710:D711"/>
    <mergeCell ref="E710:E711"/>
    <mergeCell ref="F710:F711"/>
    <mergeCell ref="G710:G711"/>
    <mergeCell ref="H710:H711"/>
    <mergeCell ref="I706:I707"/>
    <mergeCell ref="J706:J707"/>
    <mergeCell ref="A708:A709"/>
    <mergeCell ref="B708:B709"/>
    <mergeCell ref="C708:C709"/>
    <mergeCell ref="D708:D709"/>
    <mergeCell ref="E708:E709"/>
    <mergeCell ref="F708:F709"/>
    <mergeCell ref="G708:G709"/>
    <mergeCell ref="H708:H709"/>
    <mergeCell ref="I704:I705"/>
    <mergeCell ref="J704:J705"/>
    <mergeCell ref="A706:A707"/>
    <mergeCell ref="B706:B707"/>
    <mergeCell ref="C706:C707"/>
    <mergeCell ref="D706:D707"/>
    <mergeCell ref="E706:E707"/>
    <mergeCell ref="F706:F707"/>
    <mergeCell ref="G706:G707"/>
    <mergeCell ref="H706:H707"/>
    <mergeCell ref="I702:I703"/>
    <mergeCell ref="J702:J703"/>
    <mergeCell ref="A704:A705"/>
    <mergeCell ref="B704:B705"/>
    <mergeCell ref="C704:C705"/>
    <mergeCell ref="D704:D705"/>
    <mergeCell ref="E704:E705"/>
    <mergeCell ref="F704:F705"/>
    <mergeCell ref="G704:G705"/>
    <mergeCell ref="H704:H705"/>
    <mergeCell ref="I700:I701"/>
    <mergeCell ref="J700:J701"/>
    <mergeCell ref="A702:A703"/>
    <mergeCell ref="B702:B703"/>
    <mergeCell ref="C702:C703"/>
    <mergeCell ref="D702:D703"/>
    <mergeCell ref="E702:E703"/>
    <mergeCell ref="F702:F703"/>
    <mergeCell ref="G702:G703"/>
    <mergeCell ref="H702:H703"/>
    <mergeCell ref="I698:I699"/>
    <mergeCell ref="J698:J699"/>
    <mergeCell ref="A700:A701"/>
    <mergeCell ref="B700:B701"/>
    <mergeCell ref="C700:C701"/>
    <mergeCell ref="D700:D701"/>
    <mergeCell ref="E700:E701"/>
    <mergeCell ref="F700:F701"/>
    <mergeCell ref="G700:G701"/>
    <mergeCell ref="H700:H701"/>
    <mergeCell ref="I696:I697"/>
    <mergeCell ref="J696:J697"/>
    <mergeCell ref="A698:A699"/>
    <mergeCell ref="B698:B699"/>
    <mergeCell ref="C698:C699"/>
    <mergeCell ref="D698:D699"/>
    <mergeCell ref="E698:E699"/>
    <mergeCell ref="F698:F699"/>
    <mergeCell ref="G698:G699"/>
    <mergeCell ref="H698:H699"/>
    <mergeCell ref="I694:I695"/>
    <mergeCell ref="J694:J695"/>
    <mergeCell ref="A696:A697"/>
    <mergeCell ref="B696:B697"/>
    <mergeCell ref="C696:C697"/>
    <mergeCell ref="D696:D697"/>
    <mergeCell ref="E696:E697"/>
    <mergeCell ref="F696:F697"/>
    <mergeCell ref="G696:G697"/>
    <mergeCell ref="H696:H697"/>
    <mergeCell ref="I692:I693"/>
    <mergeCell ref="J692:J693"/>
    <mergeCell ref="A694:A695"/>
    <mergeCell ref="B694:B695"/>
    <mergeCell ref="C694:C695"/>
    <mergeCell ref="D694:D695"/>
    <mergeCell ref="E694:E695"/>
    <mergeCell ref="F694:F695"/>
    <mergeCell ref="G694:G695"/>
    <mergeCell ref="H694:H695"/>
    <mergeCell ref="I690:I691"/>
    <mergeCell ref="J690:J691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I688:I689"/>
    <mergeCell ref="J688:J689"/>
    <mergeCell ref="A690:A691"/>
    <mergeCell ref="B690:B691"/>
    <mergeCell ref="C690:C691"/>
    <mergeCell ref="D690:D691"/>
    <mergeCell ref="E690:E691"/>
    <mergeCell ref="F690:F691"/>
    <mergeCell ref="G690:G691"/>
    <mergeCell ref="H690:H691"/>
    <mergeCell ref="I683:I684"/>
    <mergeCell ref="J683:J684"/>
    <mergeCell ref="A688:A689"/>
    <mergeCell ref="B688:B689"/>
    <mergeCell ref="C688:C689"/>
    <mergeCell ref="D688:D689"/>
    <mergeCell ref="E688:E689"/>
    <mergeCell ref="F688:F689"/>
    <mergeCell ref="G688:G689"/>
    <mergeCell ref="H688:H689"/>
    <mergeCell ref="I681:I682"/>
    <mergeCell ref="J681:J682"/>
    <mergeCell ref="A683:A684"/>
    <mergeCell ref="B683:B684"/>
    <mergeCell ref="C683:C684"/>
    <mergeCell ref="D683:D684"/>
    <mergeCell ref="E683:E684"/>
    <mergeCell ref="F683:F684"/>
    <mergeCell ref="G683:G684"/>
    <mergeCell ref="H683:H684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4:I675"/>
    <mergeCell ref="J674:J675"/>
    <mergeCell ref="I679:I680"/>
    <mergeCell ref="J679:J680"/>
    <mergeCell ref="A681:A682"/>
    <mergeCell ref="B681:B682"/>
    <mergeCell ref="C681:C682"/>
    <mergeCell ref="D681:D682"/>
    <mergeCell ref="E681:E682"/>
    <mergeCell ref="F681:F682"/>
    <mergeCell ref="G681:G682"/>
    <mergeCell ref="H681:H682"/>
    <mergeCell ref="I677:I678"/>
    <mergeCell ref="J677:J678"/>
    <mergeCell ref="A679:A680"/>
    <mergeCell ref="B679:B680"/>
    <mergeCell ref="C679:C680"/>
    <mergeCell ref="D679:D680"/>
    <mergeCell ref="E679:E680"/>
    <mergeCell ref="F679:F680"/>
    <mergeCell ref="G679:G680"/>
    <mergeCell ref="H679:H680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I667:I668"/>
    <mergeCell ref="J667:J668"/>
    <mergeCell ref="I672:I673"/>
    <mergeCell ref="J672:J673"/>
    <mergeCell ref="A674:A675"/>
    <mergeCell ref="B674:B675"/>
    <mergeCell ref="C674:C675"/>
    <mergeCell ref="D674:D675"/>
    <mergeCell ref="E674:E675"/>
    <mergeCell ref="F674:F675"/>
    <mergeCell ref="G674:G675"/>
    <mergeCell ref="H674:H675"/>
    <mergeCell ref="I670:I671"/>
    <mergeCell ref="J670:J671"/>
    <mergeCell ref="A672:A673"/>
    <mergeCell ref="B672:B673"/>
    <mergeCell ref="C672:C673"/>
    <mergeCell ref="D672:D673"/>
    <mergeCell ref="E672:E673"/>
    <mergeCell ref="F672:F673"/>
    <mergeCell ref="G672:G673"/>
    <mergeCell ref="H672:H673"/>
    <mergeCell ref="I665:I666"/>
    <mergeCell ref="J665:J666"/>
    <mergeCell ref="A667:A668"/>
    <mergeCell ref="B667:B668"/>
    <mergeCell ref="C667:C668"/>
    <mergeCell ref="D667:D668"/>
    <mergeCell ref="E667:E668"/>
    <mergeCell ref="F667:F668"/>
    <mergeCell ref="G667:G668"/>
    <mergeCell ref="H667:H668"/>
    <mergeCell ref="I663:I664"/>
    <mergeCell ref="J663:J664"/>
    <mergeCell ref="A665:A666"/>
    <mergeCell ref="B665:B666"/>
    <mergeCell ref="C665:C666"/>
    <mergeCell ref="D665:D666"/>
    <mergeCell ref="E665:E666"/>
    <mergeCell ref="F665:F666"/>
    <mergeCell ref="G665:G666"/>
    <mergeCell ref="H665:H666"/>
    <mergeCell ref="I659:I660"/>
    <mergeCell ref="J659:J660"/>
    <mergeCell ref="I657:I658"/>
    <mergeCell ref="J657:J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61:I662"/>
    <mergeCell ref="J661:J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A661:A662"/>
    <mergeCell ref="B661:B662"/>
    <mergeCell ref="C661:C662"/>
    <mergeCell ref="D661:D662"/>
    <mergeCell ref="E661:E662"/>
    <mergeCell ref="F661:F662"/>
    <mergeCell ref="G661:G662"/>
    <mergeCell ref="H661:H662"/>
    <mergeCell ref="I655:I656"/>
    <mergeCell ref="J655:J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47:I648"/>
    <mergeCell ref="J647:J648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45:I646"/>
    <mergeCell ref="J645:J646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53:I654"/>
    <mergeCell ref="J653:J654"/>
    <mergeCell ref="I641:I642"/>
    <mergeCell ref="J641:J642"/>
    <mergeCell ref="I639:I640"/>
    <mergeCell ref="J639:J640"/>
    <mergeCell ref="A641:A642"/>
    <mergeCell ref="B641:B642"/>
    <mergeCell ref="C641:C642"/>
    <mergeCell ref="D641:D642"/>
    <mergeCell ref="E641:E642"/>
    <mergeCell ref="F641:F642"/>
    <mergeCell ref="G641:G642"/>
    <mergeCell ref="H641:H642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I634:I635"/>
    <mergeCell ref="J634:J635"/>
    <mergeCell ref="A639:A640"/>
    <mergeCell ref="B639:B640"/>
    <mergeCell ref="C639:C640"/>
    <mergeCell ref="D639:D640"/>
    <mergeCell ref="E639:E640"/>
    <mergeCell ref="F639:F640"/>
    <mergeCell ref="G639:G640"/>
    <mergeCell ref="H639:H640"/>
    <mergeCell ref="I632:I633"/>
    <mergeCell ref="J632:J633"/>
    <mergeCell ref="A634:A635"/>
    <mergeCell ref="B634:B635"/>
    <mergeCell ref="C634:C635"/>
    <mergeCell ref="D634:D635"/>
    <mergeCell ref="E634:E635"/>
    <mergeCell ref="F634:F635"/>
    <mergeCell ref="G634:G635"/>
    <mergeCell ref="H634:H635"/>
    <mergeCell ref="I630:I631"/>
    <mergeCell ref="J630:J631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I628:I629"/>
    <mergeCell ref="J628:J629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I618:I619"/>
    <mergeCell ref="J618:J619"/>
    <mergeCell ref="I616:I617"/>
    <mergeCell ref="J616:J617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23:I624"/>
    <mergeCell ref="J623:J624"/>
    <mergeCell ref="I621:I622"/>
    <mergeCell ref="J621:J622"/>
    <mergeCell ref="A623:A624"/>
    <mergeCell ref="B623:B624"/>
    <mergeCell ref="C623:C624"/>
    <mergeCell ref="D623:D624"/>
    <mergeCell ref="E623:E624"/>
    <mergeCell ref="F623:F624"/>
    <mergeCell ref="G623:G624"/>
    <mergeCell ref="H623:H624"/>
    <mergeCell ref="A621:A622"/>
    <mergeCell ref="B621:B622"/>
    <mergeCell ref="C621:C622"/>
    <mergeCell ref="D621:D622"/>
    <mergeCell ref="E621:E622"/>
    <mergeCell ref="F621:F622"/>
    <mergeCell ref="G621:G622"/>
    <mergeCell ref="H621:H622"/>
    <mergeCell ref="I614:I615"/>
    <mergeCell ref="J614:J615"/>
    <mergeCell ref="A616:A617"/>
    <mergeCell ref="B616:B617"/>
    <mergeCell ref="C616:C617"/>
    <mergeCell ref="D616:D617"/>
    <mergeCell ref="E616:E617"/>
    <mergeCell ref="F616:F617"/>
    <mergeCell ref="G616:G617"/>
    <mergeCell ref="H616:H617"/>
    <mergeCell ref="I612:I613"/>
    <mergeCell ref="J612:J613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0:I611"/>
    <mergeCell ref="J610:J611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08:I609"/>
    <mergeCell ref="J608:J609"/>
    <mergeCell ref="A610:A611"/>
    <mergeCell ref="B610:B611"/>
    <mergeCell ref="C610:C611"/>
    <mergeCell ref="D610:D611"/>
    <mergeCell ref="E610:E611"/>
    <mergeCell ref="F610:F611"/>
    <mergeCell ref="G610:G611"/>
    <mergeCell ref="H610:H611"/>
    <mergeCell ref="I606:I607"/>
    <mergeCell ref="J606:J607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I604:I605"/>
    <mergeCell ref="J604:J605"/>
    <mergeCell ref="A606:A607"/>
    <mergeCell ref="B606:B607"/>
    <mergeCell ref="C606:C607"/>
    <mergeCell ref="D606:D607"/>
    <mergeCell ref="E606:E607"/>
    <mergeCell ref="F606:F607"/>
    <mergeCell ref="G606:G607"/>
    <mergeCell ref="H606:H607"/>
    <mergeCell ref="I602:I603"/>
    <mergeCell ref="J602:J603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0:I601"/>
    <mergeCell ref="J600:J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596:I597"/>
    <mergeCell ref="J596:J597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592:I593"/>
    <mergeCell ref="J592:J593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0:I591"/>
    <mergeCell ref="J590:J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88:I589"/>
    <mergeCell ref="J588:J589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86:I587"/>
    <mergeCell ref="J586:J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4:I585"/>
    <mergeCell ref="J584:J585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I582:I583"/>
    <mergeCell ref="J582:J583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0:I581"/>
    <mergeCell ref="J580:J581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I578:I579"/>
    <mergeCell ref="J578:J57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76:I577"/>
    <mergeCell ref="J576:J577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I574:I575"/>
    <mergeCell ref="J574:J575"/>
    <mergeCell ref="A576:A577"/>
    <mergeCell ref="B576:B577"/>
    <mergeCell ref="C576:C577"/>
    <mergeCell ref="D576:D577"/>
    <mergeCell ref="E576:E577"/>
    <mergeCell ref="F576:F577"/>
    <mergeCell ref="G576:G577"/>
    <mergeCell ref="H576:H577"/>
    <mergeCell ref="I572:I573"/>
    <mergeCell ref="J572:J573"/>
    <mergeCell ref="A574:A575"/>
    <mergeCell ref="B574:B575"/>
    <mergeCell ref="C574:C575"/>
    <mergeCell ref="D574:D575"/>
    <mergeCell ref="E574:E575"/>
    <mergeCell ref="F574:F575"/>
    <mergeCell ref="G574:G575"/>
    <mergeCell ref="H574:H575"/>
    <mergeCell ref="I570:I571"/>
    <mergeCell ref="J570:J571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68:I569"/>
    <mergeCell ref="J568:J569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I562:I563"/>
    <mergeCell ref="J562:J563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I560:I561"/>
    <mergeCell ref="J560:J561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58:I559"/>
    <mergeCell ref="J558:J55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I556:I557"/>
    <mergeCell ref="J556:J557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4:I555"/>
    <mergeCell ref="J554:J555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2:I553"/>
    <mergeCell ref="J552:J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0:I551"/>
    <mergeCell ref="J550:J55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48:I549"/>
    <mergeCell ref="J548:J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46:I547"/>
    <mergeCell ref="J546:J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4:I545"/>
    <mergeCell ref="J544:J545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2:I543"/>
    <mergeCell ref="J542:J543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I540:I541"/>
    <mergeCell ref="J540:J541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38:I539"/>
    <mergeCell ref="J538:J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36:I537"/>
    <mergeCell ref="J536:J537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4:I535"/>
    <mergeCell ref="J534:J535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2:I533"/>
    <mergeCell ref="J532:J533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0:I531"/>
    <mergeCell ref="J530:J531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I528:I529"/>
    <mergeCell ref="J528:J529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26:I527"/>
    <mergeCell ref="J526:J527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4:I525"/>
    <mergeCell ref="J524:J525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19:I520"/>
    <mergeCell ref="J519:J520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17:I518"/>
    <mergeCell ref="J517:J518"/>
    <mergeCell ref="A519:A520"/>
    <mergeCell ref="B519:B520"/>
    <mergeCell ref="C519:C520"/>
    <mergeCell ref="D519:D520"/>
    <mergeCell ref="E519:E520"/>
    <mergeCell ref="F519:F520"/>
    <mergeCell ref="G519:G520"/>
    <mergeCell ref="H519:H520"/>
    <mergeCell ref="I515:I516"/>
    <mergeCell ref="J515:J516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I513:I514"/>
    <mergeCell ref="J513:J514"/>
    <mergeCell ref="A515:A516"/>
    <mergeCell ref="B515:B516"/>
    <mergeCell ref="C515:C516"/>
    <mergeCell ref="D515:D516"/>
    <mergeCell ref="E515:E516"/>
    <mergeCell ref="F515:F516"/>
    <mergeCell ref="G515:G516"/>
    <mergeCell ref="H515:H516"/>
    <mergeCell ref="I511:I512"/>
    <mergeCell ref="J511:J512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09:I510"/>
    <mergeCell ref="J509:J510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I507:I508"/>
    <mergeCell ref="J507:J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5:I506"/>
    <mergeCell ref="J505:J50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0:I501"/>
    <mergeCell ref="J500:J501"/>
    <mergeCell ref="I498:I499"/>
    <mergeCell ref="J498:J499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3:I504"/>
    <mergeCell ref="J503:J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496:I497"/>
    <mergeCell ref="J496:J497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4:I495"/>
    <mergeCell ref="J494:J495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I492:I493"/>
    <mergeCell ref="J492:J493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I490:I491"/>
    <mergeCell ref="J490:J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88:I489"/>
    <mergeCell ref="J488:J489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86:I487"/>
    <mergeCell ref="J486:J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78:I479"/>
    <mergeCell ref="J478:J479"/>
    <mergeCell ref="I476:I477"/>
    <mergeCell ref="J476:J477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I484:I485"/>
    <mergeCell ref="J484:J485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74:I475"/>
    <mergeCell ref="J474:J475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I472:I473"/>
    <mergeCell ref="J472:J473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0:I471"/>
    <mergeCell ref="J470:J471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68:I469"/>
    <mergeCell ref="J468:J469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I466:I467"/>
    <mergeCell ref="J466:J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4:I465"/>
    <mergeCell ref="J464:J465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57:I458"/>
    <mergeCell ref="J457:J458"/>
    <mergeCell ref="I462:I463"/>
    <mergeCell ref="J462:J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0:I461"/>
    <mergeCell ref="J460:J461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55:I456"/>
    <mergeCell ref="J455:J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3:I454"/>
    <mergeCell ref="J453:J454"/>
    <mergeCell ref="A455:A456"/>
    <mergeCell ref="B455:B456"/>
    <mergeCell ref="C455:C456"/>
    <mergeCell ref="D455:D456"/>
    <mergeCell ref="E455:E456"/>
    <mergeCell ref="F455:F456"/>
    <mergeCell ref="G455:G456"/>
    <mergeCell ref="H455:H456"/>
    <mergeCell ref="I451:I452"/>
    <mergeCell ref="J451:J452"/>
    <mergeCell ref="A453:A454"/>
    <mergeCell ref="B453:B454"/>
    <mergeCell ref="C453:C454"/>
    <mergeCell ref="D453:D454"/>
    <mergeCell ref="E453:E454"/>
    <mergeCell ref="F453:F454"/>
    <mergeCell ref="G453:G454"/>
    <mergeCell ref="H453:H454"/>
    <mergeCell ref="I449:I450"/>
    <mergeCell ref="J449:J450"/>
    <mergeCell ref="A451:A452"/>
    <mergeCell ref="B451:B452"/>
    <mergeCell ref="C451:C452"/>
    <mergeCell ref="D451:D452"/>
    <mergeCell ref="E451:E452"/>
    <mergeCell ref="F451:F452"/>
    <mergeCell ref="G451:G452"/>
    <mergeCell ref="H451:H452"/>
    <mergeCell ref="I447:I448"/>
    <mergeCell ref="J447:J448"/>
    <mergeCell ref="A449:A450"/>
    <mergeCell ref="B449:B450"/>
    <mergeCell ref="C449:C450"/>
    <mergeCell ref="D449:D450"/>
    <mergeCell ref="E449:E450"/>
    <mergeCell ref="F449:F450"/>
    <mergeCell ref="G449:G450"/>
    <mergeCell ref="H449:H450"/>
    <mergeCell ref="I445:I446"/>
    <mergeCell ref="J445:J446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3:I444"/>
    <mergeCell ref="J443:J444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38:I439"/>
    <mergeCell ref="J438:J439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36:I437"/>
    <mergeCell ref="J436:J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I434:I435"/>
    <mergeCell ref="J434:J435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2:I433"/>
    <mergeCell ref="J432:J433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0:I431"/>
    <mergeCell ref="J430:J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28:I429"/>
    <mergeCell ref="J428:J429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26:I427"/>
    <mergeCell ref="J426:J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4:I425"/>
    <mergeCell ref="J424:J425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2:I423"/>
    <mergeCell ref="J422:J423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I420:I421"/>
    <mergeCell ref="J420:J421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18:I419"/>
    <mergeCell ref="J418:J419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16:I417"/>
    <mergeCell ref="J416:J417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4:I415"/>
    <mergeCell ref="J414:J415"/>
    <mergeCell ref="A416:A417"/>
    <mergeCell ref="B416:B417"/>
    <mergeCell ref="C416:C417"/>
    <mergeCell ref="D416:D417"/>
    <mergeCell ref="E416:E417"/>
    <mergeCell ref="F416:F417"/>
    <mergeCell ref="G416:G417"/>
    <mergeCell ref="H416:H417"/>
    <mergeCell ref="I412:I413"/>
    <mergeCell ref="J412:J413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0:I411"/>
    <mergeCell ref="J410:J411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08:I409"/>
    <mergeCell ref="J408:J409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06:I407"/>
    <mergeCell ref="J406:J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4:I405"/>
    <mergeCell ref="J404:J405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I402:I403"/>
    <mergeCell ref="J402:J403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0:I401"/>
    <mergeCell ref="J400:J401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394:I395"/>
    <mergeCell ref="J394:J395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I392:I393"/>
    <mergeCell ref="J392:J393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I390:I391"/>
    <mergeCell ref="J390:J391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I388:I389"/>
    <mergeCell ref="J388:J389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86:I387"/>
    <mergeCell ref="J386:J387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4:I385"/>
    <mergeCell ref="J384:J385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2:I383"/>
    <mergeCell ref="J382:J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0:I381"/>
    <mergeCell ref="J380:J381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78:I379"/>
    <mergeCell ref="J378:J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76:I377"/>
    <mergeCell ref="J376:J377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I372:I373"/>
    <mergeCell ref="J372:J373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I370:I371"/>
    <mergeCell ref="J370:J371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I368:I369"/>
    <mergeCell ref="J368:J369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66:I367"/>
    <mergeCell ref="J366:J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4:I365"/>
    <mergeCell ref="J364:J365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2:I363"/>
    <mergeCell ref="J362:J363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I360:I361"/>
    <mergeCell ref="J360:J361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58:I359"/>
    <mergeCell ref="J358:J359"/>
    <mergeCell ref="A360:A361"/>
    <mergeCell ref="B360:B361"/>
    <mergeCell ref="C360:C361"/>
    <mergeCell ref="D360:D361"/>
    <mergeCell ref="E360:E361"/>
    <mergeCell ref="F360:F361"/>
    <mergeCell ref="G360:G361"/>
    <mergeCell ref="H360:H361"/>
    <mergeCell ref="I356:I357"/>
    <mergeCell ref="J356:J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4:I355"/>
    <mergeCell ref="J354:J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2:I353"/>
    <mergeCell ref="J352:J353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0:I351"/>
    <mergeCell ref="J350:J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48:I349"/>
    <mergeCell ref="J348:J349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46:I347"/>
    <mergeCell ref="J346:J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4:I345"/>
    <mergeCell ref="J344:J345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2:I343"/>
    <mergeCell ref="J342:J34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0:I341"/>
    <mergeCell ref="J340:J341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38:I339"/>
    <mergeCell ref="J338:J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36:I337"/>
    <mergeCell ref="J336:J337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4:I335"/>
    <mergeCell ref="J334:J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29:I330"/>
    <mergeCell ref="J329:J330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27:I328"/>
    <mergeCell ref="J327:J328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5:I326"/>
    <mergeCell ref="J325:J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3:I324"/>
    <mergeCell ref="J323:J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1:I322"/>
    <mergeCell ref="J321:J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19:I320"/>
    <mergeCell ref="J319:J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17:I318"/>
    <mergeCell ref="J317:J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I315:I316"/>
    <mergeCell ref="J315:J316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3:I314"/>
    <mergeCell ref="J313:J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I311:I312"/>
    <mergeCell ref="J311:J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09:I310"/>
    <mergeCell ref="J309:J310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I307:I308"/>
    <mergeCell ref="J307:J308"/>
    <mergeCell ref="A309:A310"/>
    <mergeCell ref="B309:B310"/>
    <mergeCell ref="C309:C310"/>
    <mergeCell ref="D309:D310"/>
    <mergeCell ref="E309:E310"/>
    <mergeCell ref="F309:F310"/>
    <mergeCell ref="G309:G310"/>
    <mergeCell ref="H309:H310"/>
    <mergeCell ref="I305:I306"/>
    <mergeCell ref="J305:J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I303:I304"/>
    <mergeCell ref="J303:J304"/>
    <mergeCell ref="A305:A306"/>
    <mergeCell ref="B305:B306"/>
    <mergeCell ref="C305:C306"/>
    <mergeCell ref="D305:D306"/>
    <mergeCell ref="E305:E306"/>
    <mergeCell ref="F305:F306"/>
    <mergeCell ref="G305:G306"/>
    <mergeCell ref="H305:H306"/>
    <mergeCell ref="I301:I302"/>
    <mergeCell ref="J301:J302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I299:I300"/>
    <mergeCell ref="J299:J300"/>
    <mergeCell ref="A301:A302"/>
    <mergeCell ref="B301:B302"/>
    <mergeCell ref="C301:C302"/>
    <mergeCell ref="D301:D302"/>
    <mergeCell ref="E301:E302"/>
    <mergeCell ref="F301:F302"/>
    <mergeCell ref="G301:G302"/>
    <mergeCell ref="H301:H302"/>
    <mergeCell ref="I297:I298"/>
    <mergeCell ref="J297:J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I295:I296"/>
    <mergeCell ref="J295:J296"/>
    <mergeCell ref="A297:A298"/>
    <mergeCell ref="B297:B298"/>
    <mergeCell ref="C297:C298"/>
    <mergeCell ref="D297:D298"/>
    <mergeCell ref="E297:E298"/>
    <mergeCell ref="F297:F298"/>
    <mergeCell ref="G297:G298"/>
    <mergeCell ref="H297:H298"/>
    <mergeCell ref="I293:I294"/>
    <mergeCell ref="J293:J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1:I292"/>
    <mergeCell ref="J291:J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85:I286"/>
    <mergeCell ref="J285:J286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83:I284"/>
    <mergeCell ref="J283:J284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77:I278"/>
    <mergeCell ref="J277:J278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75:I276"/>
    <mergeCell ref="J275:J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3:I274"/>
    <mergeCell ref="J273:J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1:I272"/>
    <mergeCell ref="J271:J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69:I270"/>
    <mergeCell ref="J269:J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67:I268"/>
    <mergeCell ref="J267:J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I265:I266"/>
    <mergeCell ref="J265:J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3:I264"/>
    <mergeCell ref="J263:J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1:I262"/>
    <mergeCell ref="J261:J262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59:I260"/>
    <mergeCell ref="J259:J260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57:I258"/>
    <mergeCell ref="J257:J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5:I256"/>
    <mergeCell ref="J255:J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3:I254"/>
    <mergeCell ref="J253:J254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1:I252"/>
    <mergeCell ref="J251:J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49:I250"/>
    <mergeCell ref="J249:J25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47:I248"/>
    <mergeCell ref="J247:J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5:I246"/>
    <mergeCell ref="J245:J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3:I244"/>
    <mergeCell ref="J243:J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1:I242"/>
    <mergeCell ref="J241:J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1:I232"/>
    <mergeCell ref="J231:J232"/>
    <mergeCell ref="I239:I240"/>
    <mergeCell ref="J239:J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34:I235"/>
    <mergeCell ref="J234:J235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29:I230"/>
    <mergeCell ref="J229:J230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27:I228"/>
    <mergeCell ref="J227:J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5:I226"/>
    <mergeCell ref="J225:J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3:I224"/>
    <mergeCell ref="J223:J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1:I222"/>
    <mergeCell ref="J221:J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19:I220"/>
    <mergeCell ref="J219:J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17:I218"/>
    <mergeCell ref="J217:J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5:I216"/>
    <mergeCell ref="J215:J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3:I214"/>
    <mergeCell ref="J213:J214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1:I212"/>
    <mergeCell ref="J211:J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09:I210"/>
    <mergeCell ref="J209:J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07:I208"/>
    <mergeCell ref="J207:J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5:I206"/>
    <mergeCell ref="J205:J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3:I204"/>
    <mergeCell ref="J203:J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1:I202"/>
    <mergeCell ref="J201:J202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199:I200"/>
    <mergeCell ref="J199:J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197:I198"/>
    <mergeCell ref="J197:J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0:I191"/>
    <mergeCell ref="J190:J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88:I189"/>
    <mergeCell ref="J188:J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2:I193"/>
    <mergeCell ref="J192:J193"/>
    <mergeCell ref="I186:I187"/>
    <mergeCell ref="J186:J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4:I185"/>
    <mergeCell ref="J184:J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79:I180"/>
    <mergeCell ref="J179:J180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77:I178"/>
    <mergeCell ref="J177:J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5:I176"/>
    <mergeCell ref="J175:J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3:I174"/>
    <mergeCell ref="J173:J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1:I172"/>
    <mergeCell ref="J171:J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69:I170"/>
    <mergeCell ref="J169:J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67:I168"/>
    <mergeCell ref="J167:J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5:I166"/>
    <mergeCell ref="J165:J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3:I164"/>
    <mergeCell ref="J163:J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1:I162"/>
    <mergeCell ref="J161:J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59:I160"/>
    <mergeCell ref="J159:J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57:I158"/>
    <mergeCell ref="J157:J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5:I156"/>
    <mergeCell ref="J155:J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3:I154"/>
    <mergeCell ref="J153:J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1:I152"/>
    <mergeCell ref="J151:J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49:I150"/>
    <mergeCell ref="J149:J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47:I148"/>
    <mergeCell ref="J147:J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5:I146"/>
    <mergeCell ref="J145:J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3:I144"/>
    <mergeCell ref="J143:J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1:I142"/>
    <mergeCell ref="J141:J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36:I137"/>
    <mergeCell ref="J136:J137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34:I135"/>
    <mergeCell ref="J134:J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2:I133"/>
    <mergeCell ref="J132:J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0:I131"/>
    <mergeCell ref="J130:J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28:I129"/>
    <mergeCell ref="J128:J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26:I127"/>
    <mergeCell ref="J126:J127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2:I123"/>
    <mergeCell ref="J122:J123"/>
    <mergeCell ref="I120:I121"/>
    <mergeCell ref="J120:J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4:I125"/>
    <mergeCell ref="J124:J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18:I119"/>
    <mergeCell ref="J118:J119"/>
    <mergeCell ref="A120:A121"/>
    <mergeCell ref="B120:B121"/>
    <mergeCell ref="C120:C121"/>
    <mergeCell ref="D120:D121"/>
    <mergeCell ref="E120:E121"/>
    <mergeCell ref="F120:F121"/>
    <mergeCell ref="G120:G121"/>
    <mergeCell ref="H120:H121"/>
    <mergeCell ref="I116:I117"/>
    <mergeCell ref="J116:J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1:I112"/>
    <mergeCell ref="J111:J112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09:I110"/>
    <mergeCell ref="J109:J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07:I108"/>
    <mergeCell ref="J107:J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5:I106"/>
    <mergeCell ref="J105:J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3:I104"/>
    <mergeCell ref="J103:J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1:I102"/>
    <mergeCell ref="J101:J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99:I100"/>
    <mergeCell ref="J99:J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97:I98"/>
    <mergeCell ref="J97:J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5:I96"/>
    <mergeCell ref="J95:J96"/>
    <mergeCell ref="A97:A98"/>
    <mergeCell ref="B97:B98"/>
    <mergeCell ref="C97:C98"/>
    <mergeCell ref="D97:D98"/>
    <mergeCell ref="E97:E98"/>
    <mergeCell ref="F97:F98"/>
    <mergeCell ref="G97:G98"/>
    <mergeCell ref="H97:H98"/>
    <mergeCell ref="I93:I94"/>
    <mergeCell ref="J93:J94"/>
    <mergeCell ref="A95:A96"/>
    <mergeCell ref="B95:B96"/>
    <mergeCell ref="C95:C96"/>
    <mergeCell ref="D95:D96"/>
    <mergeCell ref="E95:E96"/>
    <mergeCell ref="F95:F96"/>
    <mergeCell ref="G95:G96"/>
    <mergeCell ref="H95:H96"/>
    <mergeCell ref="A89:A90"/>
    <mergeCell ref="B89:B90"/>
    <mergeCell ref="C89:C90"/>
    <mergeCell ref="D89:D90"/>
    <mergeCell ref="E89:E90"/>
    <mergeCell ref="F89:F90"/>
    <mergeCell ref="G89:G90"/>
    <mergeCell ref="H89:H90"/>
    <mergeCell ref="I86:I87"/>
    <mergeCell ref="J86:J87"/>
    <mergeCell ref="I91:I92"/>
    <mergeCell ref="J91:J92"/>
    <mergeCell ref="A93:A94"/>
    <mergeCell ref="B93:B94"/>
    <mergeCell ref="C93:C94"/>
    <mergeCell ref="D93:D94"/>
    <mergeCell ref="E93:E94"/>
    <mergeCell ref="F93:F94"/>
    <mergeCell ref="G93:G94"/>
    <mergeCell ref="H93:H94"/>
    <mergeCell ref="I89:I90"/>
    <mergeCell ref="J89:J90"/>
    <mergeCell ref="A91:A92"/>
    <mergeCell ref="B91:B92"/>
    <mergeCell ref="C91:C92"/>
    <mergeCell ref="D91:D92"/>
    <mergeCell ref="E91:E92"/>
    <mergeCell ref="F91:F92"/>
    <mergeCell ref="G91:G92"/>
    <mergeCell ref="H91:H92"/>
    <mergeCell ref="I84:I85"/>
    <mergeCell ref="J84:J85"/>
    <mergeCell ref="A86:A87"/>
    <mergeCell ref="B86:B87"/>
    <mergeCell ref="C86:C87"/>
    <mergeCell ref="D86:D87"/>
    <mergeCell ref="E86:E87"/>
    <mergeCell ref="F86:F87"/>
    <mergeCell ref="G86:G87"/>
    <mergeCell ref="H86:H87"/>
    <mergeCell ref="I82:I83"/>
    <mergeCell ref="J82:J83"/>
    <mergeCell ref="A84:A85"/>
    <mergeCell ref="B84:B85"/>
    <mergeCell ref="C84:C85"/>
    <mergeCell ref="D84:D85"/>
    <mergeCell ref="E84:E85"/>
    <mergeCell ref="F84:F85"/>
    <mergeCell ref="G84:G85"/>
    <mergeCell ref="H84:H85"/>
    <mergeCell ref="I80:I81"/>
    <mergeCell ref="J80:J81"/>
    <mergeCell ref="A82:A83"/>
    <mergeCell ref="B82:B83"/>
    <mergeCell ref="C82:C83"/>
    <mergeCell ref="D82:D83"/>
    <mergeCell ref="E82:E83"/>
    <mergeCell ref="F82:F83"/>
    <mergeCell ref="G82:G83"/>
    <mergeCell ref="H82:H83"/>
    <mergeCell ref="I78:I79"/>
    <mergeCell ref="J78:J79"/>
    <mergeCell ref="A80:A81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A78:A79"/>
    <mergeCell ref="B78:B79"/>
    <mergeCell ref="C78:C79"/>
    <mergeCell ref="D78:D79"/>
    <mergeCell ref="E78:E79"/>
    <mergeCell ref="F78:F79"/>
    <mergeCell ref="G78:G79"/>
    <mergeCell ref="H78:H79"/>
    <mergeCell ref="I74:I75"/>
    <mergeCell ref="J74:J75"/>
    <mergeCell ref="A76:A77"/>
    <mergeCell ref="B76:B77"/>
    <mergeCell ref="C76:C77"/>
    <mergeCell ref="D76:D77"/>
    <mergeCell ref="E76:E77"/>
    <mergeCell ref="F76:F77"/>
    <mergeCell ref="G76:G77"/>
    <mergeCell ref="H76:H77"/>
    <mergeCell ref="I69:I70"/>
    <mergeCell ref="J69:J70"/>
    <mergeCell ref="A74:A75"/>
    <mergeCell ref="B74:B75"/>
    <mergeCell ref="C74:C75"/>
    <mergeCell ref="D74:D75"/>
    <mergeCell ref="E74:E75"/>
    <mergeCell ref="F74:F75"/>
    <mergeCell ref="G74:G75"/>
    <mergeCell ref="H74:H75"/>
    <mergeCell ref="I67:I68"/>
    <mergeCell ref="J67:J68"/>
    <mergeCell ref="A69:A70"/>
    <mergeCell ref="B69:B70"/>
    <mergeCell ref="C69:C70"/>
    <mergeCell ref="D69:D70"/>
    <mergeCell ref="E69:E70"/>
    <mergeCell ref="F69:F70"/>
    <mergeCell ref="G69:G70"/>
    <mergeCell ref="H69:H70"/>
    <mergeCell ref="I65:I66"/>
    <mergeCell ref="J65:J66"/>
    <mergeCell ref="A67:A68"/>
    <mergeCell ref="B67:B68"/>
    <mergeCell ref="C67:C68"/>
    <mergeCell ref="D67:D68"/>
    <mergeCell ref="E67:E68"/>
    <mergeCell ref="F67:F68"/>
    <mergeCell ref="G67:G68"/>
    <mergeCell ref="H67:H68"/>
    <mergeCell ref="I60:I61"/>
    <mergeCell ref="J60:J61"/>
    <mergeCell ref="A65:A66"/>
    <mergeCell ref="B65:B66"/>
    <mergeCell ref="C65:C66"/>
    <mergeCell ref="D65:D66"/>
    <mergeCell ref="E65:E66"/>
    <mergeCell ref="F65:F66"/>
    <mergeCell ref="G65:G66"/>
    <mergeCell ref="H65:H66"/>
    <mergeCell ref="I58:I59"/>
    <mergeCell ref="J58:J59"/>
    <mergeCell ref="A60:A61"/>
    <mergeCell ref="B60:B61"/>
    <mergeCell ref="C60:C61"/>
    <mergeCell ref="D60:D61"/>
    <mergeCell ref="E60:E61"/>
    <mergeCell ref="F60:F61"/>
    <mergeCell ref="G60:G61"/>
    <mergeCell ref="H60:H61"/>
    <mergeCell ref="I56:I57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4:I55"/>
    <mergeCell ref="J54:J55"/>
    <mergeCell ref="A56:A57"/>
    <mergeCell ref="B56:B57"/>
    <mergeCell ref="C56:C57"/>
    <mergeCell ref="D56:D57"/>
    <mergeCell ref="E56:E57"/>
    <mergeCell ref="F56:F57"/>
    <mergeCell ref="G56:G57"/>
    <mergeCell ref="H56:H57"/>
    <mergeCell ref="A54:A55"/>
    <mergeCell ref="B54:B55"/>
    <mergeCell ref="C54:C55"/>
    <mergeCell ref="D54:D55"/>
    <mergeCell ref="E54:E55"/>
    <mergeCell ref="F54:F55"/>
    <mergeCell ref="G54:G55"/>
    <mergeCell ref="H54:H55"/>
    <mergeCell ref="I45:I46"/>
    <mergeCell ref="J45:J46"/>
    <mergeCell ref="A45:A46"/>
    <mergeCell ref="B45:B46"/>
    <mergeCell ref="C45:C46"/>
    <mergeCell ref="D45:D46"/>
    <mergeCell ref="E45:E46"/>
    <mergeCell ref="F45:F46"/>
    <mergeCell ref="G45:G46"/>
    <mergeCell ref="H45:H46"/>
    <mergeCell ref="I48:I49"/>
    <mergeCell ref="J48:J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48:G49"/>
    <mergeCell ref="H48:H49"/>
    <mergeCell ref="I50:I51"/>
    <mergeCell ref="J50:J51"/>
    <mergeCell ref="I41:I42"/>
    <mergeCell ref="J41:J42"/>
    <mergeCell ref="A43:A44"/>
    <mergeCell ref="B43:B44"/>
    <mergeCell ref="C43:C44"/>
    <mergeCell ref="D43:D44"/>
    <mergeCell ref="E43:E44"/>
    <mergeCell ref="F43:F44"/>
    <mergeCell ref="G43:G44"/>
    <mergeCell ref="H43:H44"/>
    <mergeCell ref="I39:I40"/>
    <mergeCell ref="J39:J40"/>
    <mergeCell ref="A41:A42"/>
    <mergeCell ref="B41:B42"/>
    <mergeCell ref="C41:C42"/>
    <mergeCell ref="D41:D42"/>
    <mergeCell ref="E41:E42"/>
    <mergeCell ref="F41:F42"/>
    <mergeCell ref="G41:G42"/>
    <mergeCell ref="H41:H42"/>
    <mergeCell ref="I43:I44"/>
    <mergeCell ref="J43:J44"/>
    <mergeCell ref="I37:I38"/>
    <mergeCell ref="J37:J38"/>
    <mergeCell ref="A39:A40"/>
    <mergeCell ref="B39:B40"/>
    <mergeCell ref="C39:C40"/>
    <mergeCell ref="D39:D40"/>
    <mergeCell ref="E39:E40"/>
    <mergeCell ref="F39:F40"/>
    <mergeCell ref="G39:G40"/>
    <mergeCell ref="H39:H40"/>
    <mergeCell ref="I35:I36"/>
    <mergeCell ref="J35:J36"/>
    <mergeCell ref="A37:A38"/>
    <mergeCell ref="B37:B38"/>
    <mergeCell ref="C37:C38"/>
    <mergeCell ref="D37:D38"/>
    <mergeCell ref="E37:E38"/>
    <mergeCell ref="F37:F38"/>
    <mergeCell ref="G37:G38"/>
    <mergeCell ref="H37:H38"/>
    <mergeCell ref="I33:I34"/>
    <mergeCell ref="J33:J34"/>
    <mergeCell ref="A35:A36"/>
    <mergeCell ref="B35:B36"/>
    <mergeCell ref="C35:C36"/>
    <mergeCell ref="D35:D36"/>
    <mergeCell ref="E35:E36"/>
    <mergeCell ref="F35:F36"/>
    <mergeCell ref="G35:G36"/>
    <mergeCell ref="H35:H36"/>
    <mergeCell ref="I31:I32"/>
    <mergeCell ref="J31:J32"/>
    <mergeCell ref="A33:A34"/>
    <mergeCell ref="B33:B34"/>
    <mergeCell ref="C33:C34"/>
    <mergeCell ref="D33:D34"/>
    <mergeCell ref="E33:E34"/>
    <mergeCell ref="F33:F34"/>
    <mergeCell ref="G33:G34"/>
    <mergeCell ref="H33:H34"/>
    <mergeCell ref="I29:I30"/>
    <mergeCell ref="J29:J30"/>
    <mergeCell ref="A31:A32"/>
    <mergeCell ref="B31:B32"/>
    <mergeCell ref="C31:C32"/>
    <mergeCell ref="D31:D32"/>
    <mergeCell ref="E31:E32"/>
    <mergeCell ref="F31:F32"/>
    <mergeCell ref="G31:G32"/>
    <mergeCell ref="H31:H32"/>
    <mergeCell ref="G24:G25"/>
    <mergeCell ref="H24:H25"/>
    <mergeCell ref="A29:A30"/>
    <mergeCell ref="B29:B30"/>
    <mergeCell ref="C29:C30"/>
    <mergeCell ref="D29:D30"/>
    <mergeCell ref="E29:E30"/>
    <mergeCell ref="F29:F30"/>
    <mergeCell ref="G29:G30"/>
    <mergeCell ref="H29:H30"/>
    <mergeCell ref="G22:G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G20:G21"/>
    <mergeCell ref="H20:H21"/>
    <mergeCell ref="I20:I21"/>
    <mergeCell ref="J20:J21"/>
    <mergeCell ref="A22:A23"/>
    <mergeCell ref="B22:B23"/>
    <mergeCell ref="C22:C23"/>
    <mergeCell ref="D22:D23"/>
    <mergeCell ref="E22:E23"/>
    <mergeCell ref="F22:F23"/>
    <mergeCell ref="A16:A17"/>
    <mergeCell ref="B16:B17"/>
    <mergeCell ref="C16:C17"/>
    <mergeCell ref="D16:D17"/>
    <mergeCell ref="E16:E17"/>
    <mergeCell ref="F16:F17"/>
    <mergeCell ref="G18:G19"/>
    <mergeCell ref="H18:H19"/>
    <mergeCell ref="I18:I19"/>
    <mergeCell ref="J18:J19"/>
    <mergeCell ref="A20:A21"/>
    <mergeCell ref="B20:B21"/>
    <mergeCell ref="C20:C21"/>
    <mergeCell ref="D20:D21"/>
    <mergeCell ref="E20:E21"/>
    <mergeCell ref="F20:F21"/>
    <mergeCell ref="G16:G17"/>
    <mergeCell ref="H16:H17"/>
    <mergeCell ref="I16:I17"/>
    <mergeCell ref="J16:J17"/>
    <mergeCell ref="A18:A19"/>
    <mergeCell ref="B18:B19"/>
    <mergeCell ref="C18:C19"/>
    <mergeCell ref="D18:D19"/>
    <mergeCell ref="E18:E19"/>
    <mergeCell ref="F18:F19"/>
    <mergeCell ref="G8:G9"/>
    <mergeCell ref="H8:H9"/>
    <mergeCell ref="A14:A15"/>
    <mergeCell ref="B14:B15"/>
    <mergeCell ref="C14:C15"/>
    <mergeCell ref="D14:D15"/>
    <mergeCell ref="E14:E15"/>
    <mergeCell ref="F14:F15"/>
    <mergeCell ref="G10:G11"/>
    <mergeCell ref="H10:H11"/>
    <mergeCell ref="I10:I11"/>
    <mergeCell ref="J10:J11"/>
    <mergeCell ref="A12:A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A10:A11"/>
    <mergeCell ref="B10:B11"/>
    <mergeCell ref="C10:C11"/>
    <mergeCell ref="D10:D11"/>
    <mergeCell ref="E10:E11"/>
    <mergeCell ref="F10:F11"/>
    <mergeCell ref="I8:I9"/>
    <mergeCell ref="J8:J9"/>
    <mergeCell ref="G6:G7"/>
    <mergeCell ref="H6:H7"/>
    <mergeCell ref="I6:I7"/>
    <mergeCell ref="J6:J7"/>
    <mergeCell ref="A8:A9"/>
    <mergeCell ref="B8:B9"/>
    <mergeCell ref="C8:C9"/>
    <mergeCell ref="D8:D9"/>
    <mergeCell ref="E8:E9"/>
    <mergeCell ref="F8:F9"/>
    <mergeCell ref="G12:G13"/>
    <mergeCell ref="H12:H13"/>
    <mergeCell ref="I12:I13"/>
    <mergeCell ref="J12:J13"/>
    <mergeCell ref="G4:G5"/>
    <mergeCell ref="H4:H5"/>
    <mergeCell ref="I4:I5"/>
    <mergeCell ref="J4:J5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</mergeCells>
  <hyperlinks>
    <hyperlink ref="C4" r:id="rId1" display="javascript:void(0);"/>
    <hyperlink ref="C6" r:id="rId2" display="javascript:void(0);"/>
    <hyperlink ref="C8" r:id="rId3" display="javascript:void(0);"/>
    <hyperlink ref="C10" r:id="rId4" display="javascript:void(0);"/>
    <hyperlink ref="C12" r:id="rId5" display="javascript:void(0);"/>
    <hyperlink ref="C14" r:id="rId6" display="javascript:void(0);"/>
    <hyperlink ref="C16" r:id="rId7" display="javascript:void(0);"/>
    <hyperlink ref="C18" r:id="rId8" display="javascript:void(0);"/>
    <hyperlink ref="C20" r:id="rId9" display="javascript:void(0);"/>
    <hyperlink ref="C22" r:id="rId10" display="javascript:void(0);"/>
    <hyperlink ref="C24" r:id="rId11" display="javascript:void(0);"/>
    <hyperlink ref="C29" r:id="rId12" display="javascript:void(0);"/>
    <hyperlink ref="C31" r:id="rId13" display="javascript:void(0);"/>
    <hyperlink ref="C33" r:id="rId14" display="javascript:void(0);"/>
    <hyperlink ref="C35" r:id="rId15" display="javascript:void(0);"/>
    <hyperlink ref="C37" r:id="rId16" display="javascript:void(0);"/>
    <hyperlink ref="C39" r:id="rId17" display="javascript:void(0);"/>
    <hyperlink ref="C41" r:id="rId18" display="javascript:void(0);"/>
    <hyperlink ref="C43" r:id="rId19" display="javascript:void(0);"/>
    <hyperlink ref="C48" r:id="rId20" display="javascript:void(0);"/>
    <hyperlink ref="C50" r:id="rId21" display="javascript:void(0);"/>
    <hyperlink ref="C54" r:id="rId22" display="javascript:void(0);"/>
    <hyperlink ref="C56" r:id="rId23" display="javascript:void(0);"/>
    <hyperlink ref="C58" r:id="rId24" display="javascript:void(0);"/>
    <hyperlink ref="C60" r:id="rId25" display="javascript:void(0);"/>
    <hyperlink ref="C65" r:id="rId26" display="javascript:void(0);"/>
    <hyperlink ref="C67" r:id="rId27" display="javascript:void(0);"/>
    <hyperlink ref="C69" r:id="rId28" display="javascript:void(0);"/>
    <hyperlink ref="C74" r:id="rId29" display="javascript:void(0);"/>
    <hyperlink ref="C76" r:id="rId30" display="javascript:void(0);"/>
    <hyperlink ref="C78" r:id="rId31" display="javascript:void(0);"/>
    <hyperlink ref="C80" r:id="rId32" display="javascript:void(0);"/>
    <hyperlink ref="C82" r:id="rId33" display="javascript:void(0);"/>
    <hyperlink ref="C84" r:id="rId34" display="javascript:void(0);"/>
    <hyperlink ref="C86" r:id="rId35" display="javascript:void(0);"/>
    <hyperlink ref="C89" r:id="rId36" display="javascript:void(0);"/>
    <hyperlink ref="C91" r:id="rId37" display="javascript:void(0);"/>
    <hyperlink ref="C93" r:id="rId38" display="javascript:void(0);"/>
    <hyperlink ref="C95" r:id="rId39" display="javascript:void(0);"/>
    <hyperlink ref="C97" r:id="rId40" display="javascript:void(0);"/>
    <hyperlink ref="C99" r:id="rId41" display="javascript:void(0);"/>
    <hyperlink ref="C101" r:id="rId42" display="javascript:void(0);"/>
    <hyperlink ref="C103" r:id="rId43" display="javascript:void(0);"/>
    <hyperlink ref="C105" r:id="rId44" display="javascript:void(0);"/>
    <hyperlink ref="C107" r:id="rId45" display="javascript:void(0);"/>
    <hyperlink ref="C109" r:id="rId46" display="javascript:void(0);"/>
    <hyperlink ref="C111" r:id="rId47" display="javascript:void(0);"/>
    <hyperlink ref="C116" r:id="rId48" display="javascript:void(0);"/>
    <hyperlink ref="C118" r:id="rId49" display="javascript:void(0);"/>
    <hyperlink ref="C120" r:id="rId50" display="javascript:void(0);"/>
    <hyperlink ref="C122" r:id="rId51" display="javascript:void(0);"/>
    <hyperlink ref="C124" r:id="rId52" display="javascript:void(0);"/>
    <hyperlink ref="C126" r:id="rId53" display="javascript:void(0);"/>
    <hyperlink ref="C128" r:id="rId54" display="javascript:void(0);"/>
    <hyperlink ref="C130" r:id="rId55" display="javascript:void(0);"/>
    <hyperlink ref="C132" r:id="rId56" display="javascript:void(0);"/>
    <hyperlink ref="C134" r:id="rId57" display="javascript:void(0);"/>
    <hyperlink ref="C136" r:id="rId58" display="javascript:void(0);"/>
    <hyperlink ref="C141" r:id="rId59" display="javascript:void(0);"/>
    <hyperlink ref="C143" r:id="rId60" display="javascript:void(0);"/>
    <hyperlink ref="C145" r:id="rId61" display="javascript:void(0);"/>
    <hyperlink ref="C147" r:id="rId62" display="javascript:void(0);"/>
    <hyperlink ref="C149" r:id="rId63" display="javascript:void(0);"/>
    <hyperlink ref="C151" r:id="rId64" display="javascript:void(0);"/>
    <hyperlink ref="C153" r:id="rId65" display="javascript:void(0);"/>
    <hyperlink ref="C155" r:id="rId66" display="javascript:void(0);"/>
    <hyperlink ref="C157" r:id="rId67" display="javascript:void(0);"/>
    <hyperlink ref="C159" r:id="rId68" display="javascript:void(0);"/>
    <hyperlink ref="C161" r:id="rId69" display="javascript:void(0);"/>
    <hyperlink ref="C163" r:id="rId70" display="javascript:void(0);"/>
    <hyperlink ref="C165" r:id="rId71" display="javascript:void(0);"/>
    <hyperlink ref="C167" r:id="rId72" display="javascript:void(0);"/>
    <hyperlink ref="C169" r:id="rId73" display="javascript:void(0);"/>
    <hyperlink ref="C171" r:id="rId74" display="javascript:void(0);"/>
    <hyperlink ref="C173" r:id="rId75" display="javascript:void(0);"/>
    <hyperlink ref="C175" r:id="rId76" display="javascript:void(0);"/>
    <hyperlink ref="C177" r:id="rId77" display="javascript:void(0);"/>
    <hyperlink ref="C179" r:id="rId78" display="javascript:void(0);"/>
    <hyperlink ref="C184" r:id="rId79" display="javascript:void(0);"/>
    <hyperlink ref="C186" r:id="rId80" display="javascript:void(0);"/>
    <hyperlink ref="C188" r:id="rId81" display="javascript:void(0);"/>
    <hyperlink ref="C190" r:id="rId82" display="javascript:void(0);"/>
    <hyperlink ref="C192" r:id="rId83" display="javascript:void(0);"/>
    <hyperlink ref="C197" r:id="rId84" display="javascript:void(0);"/>
    <hyperlink ref="C199" r:id="rId85" display="javascript:void(0);"/>
    <hyperlink ref="C201" r:id="rId86" display="javascript:void(0);"/>
    <hyperlink ref="C203" r:id="rId87" display="javascript:void(0);"/>
    <hyperlink ref="C205" r:id="rId88" display="javascript:void(0);"/>
    <hyperlink ref="C207" r:id="rId89" display="javascript:void(0);"/>
    <hyperlink ref="C209" r:id="rId90" display="javascript:void(0);"/>
    <hyperlink ref="C211" r:id="rId91" display="javascript:void(0);"/>
    <hyperlink ref="C213" r:id="rId92" display="javascript:void(0);"/>
    <hyperlink ref="C215" r:id="rId93" display="javascript:void(0);"/>
    <hyperlink ref="C217" r:id="rId94" display="javascript:void(0);"/>
    <hyperlink ref="C219" r:id="rId95" display="javascript:void(0);"/>
    <hyperlink ref="C221" r:id="rId96" display="javascript:void(0);"/>
    <hyperlink ref="C223" r:id="rId97" display="javascript:void(0);"/>
    <hyperlink ref="C225" r:id="rId98" display="javascript:void(0);"/>
    <hyperlink ref="C227" r:id="rId99" display="javascript:void(0);"/>
    <hyperlink ref="C229" r:id="rId100" display="javascript:void(0);"/>
    <hyperlink ref="C231" r:id="rId101" display="javascript:void(0);"/>
    <hyperlink ref="C234" r:id="rId102" display="javascript:void(0);"/>
    <hyperlink ref="C239" r:id="rId103" display="javascript:void(0);"/>
    <hyperlink ref="C241" r:id="rId104" display="javascript:void(0);"/>
    <hyperlink ref="C243" r:id="rId105" display="javascript:void(0);"/>
    <hyperlink ref="C245" r:id="rId106" display="javascript:void(0);"/>
    <hyperlink ref="C247" r:id="rId107" display="javascript:void(0);"/>
    <hyperlink ref="C249" r:id="rId108" display="javascript:void(0);"/>
    <hyperlink ref="C251" r:id="rId109" display="javascript:void(0);"/>
    <hyperlink ref="C253" r:id="rId110" display="javascript:void(0);"/>
    <hyperlink ref="C255" r:id="rId111" display="javascript:void(0);"/>
    <hyperlink ref="C257" r:id="rId112" display="javascript:void(0);"/>
    <hyperlink ref="C259" r:id="rId113" display="javascript:void(0);"/>
    <hyperlink ref="C261" r:id="rId114" display="javascript:void(0);"/>
    <hyperlink ref="C263" r:id="rId115" display="javascript:void(0);"/>
    <hyperlink ref="C265" r:id="rId116" display="javascript:void(0);"/>
    <hyperlink ref="C267" r:id="rId117" display="javascript:void(0);"/>
    <hyperlink ref="C269" r:id="rId118" display="javascript:void(0);"/>
    <hyperlink ref="C271" r:id="rId119" display="javascript:void(0);"/>
    <hyperlink ref="C273" r:id="rId120" display="javascript:void(0);"/>
    <hyperlink ref="C275" r:id="rId121" display="javascript:void(0);"/>
    <hyperlink ref="C277" r:id="rId122" display="javascript:void(0);"/>
    <hyperlink ref="C283" r:id="rId123" display="javascript:void(0);"/>
    <hyperlink ref="C285" r:id="rId124" display="javascript:void(0);"/>
    <hyperlink ref="C291" r:id="rId125" display="javascript:void(0);"/>
    <hyperlink ref="C293" r:id="rId126" display="javascript:void(0);"/>
    <hyperlink ref="C295" r:id="rId127" display="javascript:void(0);"/>
    <hyperlink ref="C297" r:id="rId128" display="javascript:void(0);"/>
    <hyperlink ref="C299" r:id="rId129" display="javascript:void(0);"/>
    <hyperlink ref="C301" r:id="rId130" display="javascript:void(0);"/>
    <hyperlink ref="C303" r:id="rId131" display="javascript:void(0);"/>
    <hyperlink ref="C305" r:id="rId132" display="javascript:void(0);"/>
    <hyperlink ref="C307" r:id="rId133" display="javascript:void(0);"/>
    <hyperlink ref="C309" r:id="rId134" display="javascript:void(0);"/>
    <hyperlink ref="C311" r:id="rId135" display="javascript:void(0);"/>
    <hyperlink ref="C313" r:id="rId136" display="javascript:void(0);"/>
    <hyperlink ref="C315" r:id="rId137" display="javascript:void(0);"/>
    <hyperlink ref="C317" r:id="rId138" display="javascript:void(0);"/>
    <hyperlink ref="C319" r:id="rId139" display="javascript:void(0);"/>
    <hyperlink ref="C321" r:id="rId140" display="javascript:void(0);"/>
    <hyperlink ref="C323" r:id="rId141" display="javascript:void(0);"/>
    <hyperlink ref="C325" r:id="rId142" display="javascript:void(0);"/>
    <hyperlink ref="C327" r:id="rId143" display="javascript:void(0);"/>
    <hyperlink ref="C329" r:id="rId144" display="javascript:void(0);"/>
    <hyperlink ref="C334" r:id="rId145" display="javascript:void(0);"/>
    <hyperlink ref="C336" r:id="rId146" display="javascript:void(0);"/>
    <hyperlink ref="C338" r:id="rId147" display="javascript:void(0);"/>
    <hyperlink ref="C340" r:id="rId148" display="javascript:void(0);"/>
    <hyperlink ref="C342" r:id="rId149" display="javascript:void(0);"/>
    <hyperlink ref="C344" r:id="rId150" display="javascript:void(0);"/>
    <hyperlink ref="C346" r:id="rId151" display="javascript:void(0);"/>
    <hyperlink ref="C348" r:id="rId152" display="javascript:void(0);"/>
    <hyperlink ref="C350" r:id="rId153" display="javascript:void(0);"/>
    <hyperlink ref="C352" r:id="rId154" display="javascript:void(0);"/>
    <hyperlink ref="C354" r:id="rId155" display="javascript:void(0);"/>
    <hyperlink ref="C356" r:id="rId156" display="javascript:void(0);"/>
    <hyperlink ref="C358" r:id="rId157" display="javascript:void(0);"/>
    <hyperlink ref="C360" r:id="rId158" display="javascript:void(0);"/>
    <hyperlink ref="C362" r:id="rId159" display="javascript:void(0);"/>
    <hyperlink ref="C364" r:id="rId160" display="javascript:void(0);"/>
    <hyperlink ref="C366" r:id="rId161" display="javascript:void(0);"/>
    <hyperlink ref="C368" r:id="rId162" display="javascript:void(0);"/>
    <hyperlink ref="C370" r:id="rId163" display="javascript:void(0);"/>
    <hyperlink ref="C372" r:id="rId164" display="javascript:void(0);"/>
    <hyperlink ref="C376" r:id="rId165" display="javascript:void(0);"/>
    <hyperlink ref="C378" r:id="rId166" display="javascript:void(0);"/>
    <hyperlink ref="C380" r:id="rId167" display="javascript:void(0);"/>
    <hyperlink ref="C382" r:id="rId168" display="javascript:void(0);"/>
    <hyperlink ref="C384" r:id="rId169" display="javascript:void(0);"/>
    <hyperlink ref="C386" r:id="rId170" display="javascript:void(0);"/>
    <hyperlink ref="C388" r:id="rId171" display="javascript:void(0);"/>
    <hyperlink ref="C390" r:id="rId172" display="javascript:void(0);"/>
    <hyperlink ref="C392" r:id="rId173" display="javascript:void(0);"/>
    <hyperlink ref="C394" r:id="rId174" display="javascript:void(0);"/>
    <hyperlink ref="C400" r:id="rId175" display="javascript:void(0);"/>
    <hyperlink ref="C402" r:id="rId176" display="javascript:void(0);"/>
    <hyperlink ref="C404" r:id="rId177" display="javascript:void(0);"/>
    <hyperlink ref="C406" r:id="rId178" display="javascript:void(0);"/>
    <hyperlink ref="C408" r:id="rId179" display="javascript:void(0);"/>
    <hyperlink ref="C410" r:id="rId180" display="javascript:void(0);"/>
    <hyperlink ref="C412" r:id="rId181" display="javascript:void(0);"/>
    <hyperlink ref="C414" r:id="rId182" display="javascript:void(0);"/>
    <hyperlink ref="C416" r:id="rId183" display="javascript:void(0);"/>
    <hyperlink ref="C418" r:id="rId184" display="javascript:void(0);"/>
    <hyperlink ref="C420" r:id="rId185" display="javascript:void(0);"/>
    <hyperlink ref="C422" r:id="rId186" display="javascript:void(0);"/>
    <hyperlink ref="C424" r:id="rId187" display="javascript:void(0);"/>
    <hyperlink ref="C426" r:id="rId188" display="javascript:void(0);"/>
    <hyperlink ref="C428" r:id="rId189" display="javascript:void(0);"/>
    <hyperlink ref="C430" r:id="rId190" display="javascript:void(0);"/>
    <hyperlink ref="C432" r:id="rId191" display="javascript:void(0);"/>
    <hyperlink ref="C434" r:id="rId192" display="javascript:void(0);"/>
    <hyperlink ref="C436" r:id="rId193" display="javascript:void(0);"/>
    <hyperlink ref="C438" r:id="rId194" display="javascript:void(0);"/>
    <hyperlink ref="C443" r:id="rId195" display="javascript:void(0);"/>
    <hyperlink ref="C445" r:id="rId196" display="javascript:void(0);"/>
    <hyperlink ref="C447" r:id="rId197" display="javascript:void(0);"/>
    <hyperlink ref="C449" r:id="rId198" display="javascript:void(0);"/>
    <hyperlink ref="C451" r:id="rId199" display="javascript:void(0);"/>
    <hyperlink ref="C453" r:id="rId200" display="javascript:void(0);"/>
    <hyperlink ref="C455" r:id="rId201" display="javascript:void(0);"/>
    <hyperlink ref="C457" r:id="rId202" display="javascript:void(0);"/>
    <hyperlink ref="C460" r:id="rId203" display="javascript:void(0);"/>
    <hyperlink ref="C462" r:id="rId204" display="javascript:void(0);"/>
    <hyperlink ref="C464" r:id="rId205" display="javascript:void(0);"/>
    <hyperlink ref="C466" r:id="rId206" display="javascript:void(0);"/>
    <hyperlink ref="C468" r:id="rId207" display="javascript:void(0);"/>
    <hyperlink ref="C470" r:id="rId208" display="javascript:void(0);"/>
    <hyperlink ref="C472" r:id="rId209" display="javascript:void(0);"/>
    <hyperlink ref="C474" r:id="rId210" display="javascript:void(0);"/>
    <hyperlink ref="C476" r:id="rId211" display="javascript:void(0);"/>
    <hyperlink ref="C478" r:id="rId212" display="javascript:void(0);"/>
    <hyperlink ref="C484" r:id="rId213" display="javascript:void(0);"/>
    <hyperlink ref="C486" r:id="rId214" display="javascript:void(0);"/>
    <hyperlink ref="C488" r:id="rId215" display="javascript:void(0);"/>
    <hyperlink ref="C490" r:id="rId216" display="javascript:void(0);"/>
    <hyperlink ref="C492" r:id="rId217" display="javascript:void(0);"/>
    <hyperlink ref="C494" r:id="rId218" display="javascript:void(0);"/>
    <hyperlink ref="C496" r:id="rId219" display="javascript:void(0);"/>
    <hyperlink ref="C498" r:id="rId220" display="javascript:void(0);"/>
    <hyperlink ref="C500" r:id="rId221" display="javascript:void(0);"/>
    <hyperlink ref="C503" r:id="rId222" display="javascript:void(0);"/>
    <hyperlink ref="C505" r:id="rId223" display="javascript:void(0);"/>
    <hyperlink ref="C507" r:id="rId224" display="javascript:void(0);"/>
    <hyperlink ref="C509" r:id="rId225" display="javascript:void(0);"/>
    <hyperlink ref="C511" r:id="rId226" display="javascript:void(0);"/>
    <hyperlink ref="C513" r:id="rId227" display="javascript:void(0);"/>
    <hyperlink ref="C515" r:id="rId228" display="javascript:void(0);"/>
    <hyperlink ref="C517" r:id="rId229" display="javascript:void(0);"/>
    <hyperlink ref="C519" r:id="rId230" display="javascript:void(0);"/>
    <hyperlink ref="C524" r:id="rId231" display="javascript:void(0);"/>
    <hyperlink ref="C526" r:id="rId232" display="javascript:void(0);"/>
    <hyperlink ref="C528" r:id="rId233" display="javascript:void(0);"/>
    <hyperlink ref="C530" r:id="rId234" display="javascript:void(0);"/>
    <hyperlink ref="C532" r:id="rId235" display="javascript:void(0);"/>
    <hyperlink ref="C534" r:id="rId236" display="javascript:void(0);"/>
    <hyperlink ref="C536" r:id="rId237" display="javascript:void(0);"/>
    <hyperlink ref="C538" r:id="rId238" display="javascript:void(0);"/>
    <hyperlink ref="C540" r:id="rId239" display="javascript:void(0);"/>
    <hyperlink ref="C542" r:id="rId240" display="javascript:void(0);"/>
    <hyperlink ref="C544" r:id="rId241" display="javascript:void(0);"/>
    <hyperlink ref="C546" r:id="rId242" display="javascript:void(0);"/>
    <hyperlink ref="C548" r:id="rId243" display="javascript:void(0);"/>
    <hyperlink ref="C550" r:id="rId244" display="javascript:void(0);"/>
    <hyperlink ref="C552" r:id="rId245" display="javascript:void(0);"/>
    <hyperlink ref="C554" r:id="rId246" display="javascript:void(0);"/>
    <hyperlink ref="C556" r:id="rId247" display="javascript:void(0);"/>
    <hyperlink ref="C558" r:id="rId248" display="javascript:void(0);"/>
    <hyperlink ref="C560" r:id="rId249" display="javascript:void(0);"/>
    <hyperlink ref="C562" r:id="rId250" display="javascript:void(0);"/>
    <hyperlink ref="C568" r:id="rId251" display="javascript:void(0);"/>
    <hyperlink ref="C570" r:id="rId252" display="javascript:void(0);"/>
    <hyperlink ref="C572" r:id="rId253" display="javascript:void(0);"/>
    <hyperlink ref="C574" r:id="rId254" display="javascript:void(0);"/>
    <hyperlink ref="C576" r:id="rId255" display="javascript:void(0);"/>
    <hyperlink ref="C578" r:id="rId256" display="javascript:void(0);"/>
    <hyperlink ref="C580" r:id="rId257" display="javascript:void(0);"/>
    <hyperlink ref="C582" r:id="rId258" display="javascript:void(0);"/>
    <hyperlink ref="C584" r:id="rId259" display="javascript:void(0);"/>
    <hyperlink ref="C586" r:id="rId260" display="javascript:void(0);"/>
    <hyperlink ref="C588" r:id="rId261" display="javascript:void(0);"/>
    <hyperlink ref="C590" r:id="rId262" display="javascript:void(0);"/>
    <hyperlink ref="C592" r:id="rId263" display="javascript:void(0);"/>
    <hyperlink ref="C596" r:id="rId264" display="javascript:void(0);"/>
    <hyperlink ref="C600" r:id="rId265" display="javascript:void(0);"/>
    <hyperlink ref="C602" r:id="rId266" display="javascript:void(0);"/>
    <hyperlink ref="C604" r:id="rId267" display="javascript:void(0);"/>
    <hyperlink ref="C606" r:id="rId268" display="javascript:void(0);"/>
    <hyperlink ref="C608" r:id="rId269" display="javascript:void(0);"/>
    <hyperlink ref="C610" r:id="rId270" display="javascript:void(0);"/>
    <hyperlink ref="C612" r:id="rId271" display="javascript:void(0);"/>
    <hyperlink ref="C614" r:id="rId272" display="javascript:void(0);"/>
    <hyperlink ref="C616" r:id="rId273" display="javascript:void(0);"/>
    <hyperlink ref="C618" r:id="rId274" display="javascript:void(0);"/>
    <hyperlink ref="C621" r:id="rId275" display="javascript:void(0);"/>
    <hyperlink ref="C623" r:id="rId276" display="javascript:void(0);"/>
    <hyperlink ref="C628" r:id="rId277" display="javascript:void(0);"/>
    <hyperlink ref="C630" r:id="rId278" display="javascript:void(0);"/>
    <hyperlink ref="C632" r:id="rId279" display="javascript:void(0);"/>
    <hyperlink ref="C634" r:id="rId280" display="javascript:void(0);"/>
    <hyperlink ref="C639" r:id="rId281" display="javascript:void(0);"/>
    <hyperlink ref="C641" r:id="rId282" display="javascript:void(0);"/>
    <hyperlink ref="C645" r:id="rId283" display="javascript:void(0);"/>
    <hyperlink ref="C647" r:id="rId284" display="javascript:void(0);"/>
    <hyperlink ref="C653" r:id="rId285" display="javascript:void(0);"/>
    <hyperlink ref="C655" r:id="rId286" display="javascript:void(0);"/>
    <hyperlink ref="C657" r:id="rId287" display="javascript:void(0);"/>
    <hyperlink ref="C659" r:id="rId288" display="javascript:void(0);"/>
    <hyperlink ref="C661" r:id="rId289" display="javascript:void(0);"/>
    <hyperlink ref="C663" r:id="rId290" display="javascript:void(0);"/>
    <hyperlink ref="C665" r:id="rId291" display="javascript:void(0);"/>
    <hyperlink ref="C667" r:id="rId292" display="javascript:void(0);"/>
    <hyperlink ref="C670" r:id="rId293" display="javascript:void(0);"/>
    <hyperlink ref="C672" r:id="rId294" display="javascript:void(0);"/>
    <hyperlink ref="C674" r:id="rId295" display="javascript:void(0);"/>
    <hyperlink ref="C677" r:id="rId296" display="javascript:void(0);"/>
    <hyperlink ref="C679" r:id="rId297" display="javascript:void(0);"/>
    <hyperlink ref="C681" r:id="rId298" display="javascript:void(0);"/>
    <hyperlink ref="C683" r:id="rId299" display="javascript:void(0);"/>
    <hyperlink ref="C688" r:id="rId300" display="javascript:void(0);"/>
    <hyperlink ref="C690" r:id="rId301" display="javascript:void(0);"/>
    <hyperlink ref="C692" r:id="rId302" display="javascript:void(0);"/>
    <hyperlink ref="C694" r:id="rId303" display="javascript:void(0);"/>
    <hyperlink ref="C696" r:id="rId304" display="javascript:void(0);"/>
    <hyperlink ref="C698" r:id="rId305" display="javascript:void(0);"/>
    <hyperlink ref="C700" r:id="rId306" display="javascript:void(0);"/>
    <hyperlink ref="C702" r:id="rId307" display="javascript:void(0);"/>
    <hyperlink ref="C704" r:id="rId308" display="javascript:void(0);"/>
    <hyperlink ref="C706" r:id="rId309" display="javascript:void(0);"/>
    <hyperlink ref="C708" r:id="rId310" display="javascript:void(0);"/>
    <hyperlink ref="C710" r:id="rId311" display="javascript:void(0);"/>
    <hyperlink ref="C712" r:id="rId312" display="javascript:void(0);"/>
    <hyperlink ref="C714" r:id="rId313" display="javascript:void(0);"/>
    <hyperlink ref="C716" r:id="rId314" display="javascript:void(0);"/>
    <hyperlink ref="C718" r:id="rId315" display="javascript:void(0);"/>
    <hyperlink ref="C724" r:id="rId316" display="javascript:void(0);"/>
    <hyperlink ref="C726" r:id="rId317" display="javascript:void(0);"/>
    <hyperlink ref="C728" r:id="rId318" display="javascript:void(0);"/>
    <hyperlink ref="C730" r:id="rId319" display="javascript:void(0);"/>
    <hyperlink ref="C732" r:id="rId320" display="javascript:void(0);"/>
    <hyperlink ref="C734" r:id="rId321" display="javascript:void(0);"/>
    <hyperlink ref="C736" r:id="rId322" display="javascript:void(0);"/>
    <hyperlink ref="C738" r:id="rId323" display="javascript:void(0);"/>
    <hyperlink ref="C740" r:id="rId324" display="javascript:void(0);"/>
    <hyperlink ref="C742" r:id="rId325" display="javascript:void(0);"/>
    <hyperlink ref="C744" r:id="rId326" display="javascript:void(0);"/>
    <hyperlink ref="C746" r:id="rId327" display="javascript:void(0);"/>
    <hyperlink ref="C748" r:id="rId328" display="javascript:void(0);"/>
    <hyperlink ref="C750" r:id="rId329" display="javascript:void(0);"/>
    <hyperlink ref="C752" r:id="rId330" display="javascript:void(0);"/>
    <hyperlink ref="C754" r:id="rId331" display="javascript:void(0);"/>
    <hyperlink ref="C756" r:id="rId332" display="javascript:void(0);"/>
    <hyperlink ref="C758" r:id="rId333" display="javascript:void(0);"/>
    <hyperlink ref="C760" r:id="rId334" display="javascript:void(0);"/>
    <hyperlink ref="C762" r:id="rId335" display="javascript:void(0);"/>
    <hyperlink ref="C768" r:id="rId336" display="javascript:void(0);"/>
    <hyperlink ref="C770" r:id="rId337" display="javascript:void(0);"/>
    <hyperlink ref="C772" r:id="rId338" display="javascript:void(0);"/>
    <hyperlink ref="C774" r:id="rId339" display="javascript:void(0);"/>
    <hyperlink ref="C776" r:id="rId340" display="javascript:void(0);"/>
    <hyperlink ref="C778" r:id="rId341" display="javascript:void(0);"/>
    <hyperlink ref="C780" r:id="rId342" display="javascript:void(0);"/>
    <hyperlink ref="C782" r:id="rId343" display="javascript:void(0);"/>
    <hyperlink ref="C784" r:id="rId344" display="javascript:void(0);"/>
    <hyperlink ref="C786" r:id="rId345" display="javascript:void(0);"/>
    <hyperlink ref="C788" r:id="rId346" display="javascript:void(0);"/>
    <hyperlink ref="C791" r:id="rId347" display="javascript:void(0);"/>
    <hyperlink ref="C793" r:id="rId348" display="javascript:void(0);"/>
    <hyperlink ref="C795" r:id="rId349" display="javascript:void(0);"/>
    <hyperlink ref="C797" r:id="rId350" display="javascript:void(0);"/>
    <hyperlink ref="C799" r:id="rId351" display="javascript:void(0);"/>
    <hyperlink ref="C801" r:id="rId352" display="javascript:void(0);"/>
    <hyperlink ref="C803" r:id="rId353" display="javascript:void(0);"/>
    <hyperlink ref="C808" r:id="rId354" display="javascript:void(0);"/>
    <hyperlink ref="C810" r:id="rId355" display="javascript:void(0);"/>
    <hyperlink ref="C812" r:id="rId356" display="javascript:void(0);"/>
    <hyperlink ref="C814" r:id="rId357" display="javascript:void(0);"/>
    <hyperlink ref="C816" r:id="rId358" display="javascript:void(0);"/>
    <hyperlink ref="C818" r:id="rId359" display="javascript:void(0);"/>
    <hyperlink ref="C820" r:id="rId360" display="javascript:void(0);"/>
    <hyperlink ref="C822" r:id="rId361" display="javascript:void(0);"/>
    <hyperlink ref="C824" r:id="rId362" display="javascript:void(0);"/>
    <hyperlink ref="C829" r:id="rId363" display="javascript:void(0);"/>
    <hyperlink ref="C831" r:id="rId364" display="javascript:void(0);"/>
    <hyperlink ref="C833" r:id="rId365" display="javascript:void(0);"/>
    <hyperlink ref="C835" r:id="rId366" display="javascript:void(0);"/>
    <hyperlink ref="C837" r:id="rId367" display="javascript:void(0);"/>
    <hyperlink ref="C839" r:id="rId368" display="javascript:void(0);"/>
    <hyperlink ref="C841" r:id="rId369" display="javascript:void(0);"/>
    <hyperlink ref="C843" r:id="rId370" display="javascript:void(0);"/>
    <hyperlink ref="C845" r:id="rId371" display="javascript:void(0);"/>
    <hyperlink ref="C847" r:id="rId372" display="javascript:void(0);"/>
    <hyperlink ref="C849" r:id="rId373" display="javascript:void(0);"/>
    <hyperlink ref="C851" r:id="rId374" display="javascript:void(0);"/>
    <hyperlink ref="C853" r:id="rId375" display="javascript:void(0);"/>
    <hyperlink ref="C855" r:id="rId376" display="javascript:void(0);"/>
    <hyperlink ref="C857" r:id="rId377" display="javascript:void(0);"/>
    <hyperlink ref="C859" r:id="rId378" display="javascript:void(0);"/>
    <hyperlink ref="C861" r:id="rId379" display="javascript:void(0);"/>
    <hyperlink ref="C863" r:id="rId380" display="javascript:void(0);"/>
    <hyperlink ref="C865" r:id="rId381" display="javascript:void(0);"/>
    <hyperlink ref="C870" r:id="rId382" display="javascript:void(0);"/>
    <hyperlink ref="C872" r:id="rId383" display="javascript:void(0);"/>
    <hyperlink ref="C874" r:id="rId384" display="javascript:void(0);"/>
    <hyperlink ref="C876" r:id="rId385" display="javascript:void(0);"/>
    <hyperlink ref="C878" r:id="rId386" display="javascript:void(0);"/>
    <hyperlink ref="C880" r:id="rId387" display="javascript:void(0);"/>
    <hyperlink ref="C882" r:id="rId388" display="javascript:void(0);"/>
    <hyperlink ref="C884" r:id="rId389" display="javascript:void(0);"/>
    <hyperlink ref="C886" r:id="rId390" display="javascript:void(0);"/>
    <hyperlink ref="C888" r:id="rId391" display="javascript:void(0);"/>
    <hyperlink ref="C890" r:id="rId392" display="javascript:void(0);"/>
    <hyperlink ref="C892" r:id="rId393" display="javascript:void(0);"/>
    <hyperlink ref="C897" r:id="rId394" display="javascript:void(0);"/>
    <hyperlink ref="C899" r:id="rId395" display="javascript:void(0);"/>
    <hyperlink ref="C901" r:id="rId396" display="javascript:void(0);"/>
    <hyperlink ref="C903" r:id="rId397" display="javascript:void(0);"/>
    <hyperlink ref="C905" r:id="rId398" display="javascript:void(0);"/>
    <hyperlink ref="C910" r:id="rId399" display="javascript:void(0);"/>
    <hyperlink ref="C912" r:id="rId400" display="javascript:void(0);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KarenDick</dc:creator>
  <cp:lastModifiedBy>KarenDick</cp:lastModifiedBy>
  <dcterms:created xsi:type="dcterms:W3CDTF">2015-12-24T14:52:03Z</dcterms:created>
  <dcterms:modified xsi:type="dcterms:W3CDTF">2016-04-09T12:03:00Z</dcterms:modified>
</cp:coreProperties>
</file>