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175" i="1" l="1"/>
  <c r="I1173" i="1"/>
  <c r="J1171" i="1"/>
  <c r="I1171" i="1"/>
  <c r="M1165" i="1"/>
  <c r="N1165" i="1"/>
  <c r="O1165" i="1"/>
  <c r="L1165" i="1"/>
  <c r="L1168" i="1" l="1"/>
  <c r="J1168" i="1"/>
  <c r="G1128" i="1" l="1"/>
  <c r="G1089" i="1"/>
  <c r="G1095" i="1"/>
  <c r="G1097" i="1"/>
  <c r="G1103" i="1"/>
  <c r="G1107" i="1"/>
  <c r="G1021" i="1"/>
  <c r="G1023" i="1"/>
  <c r="G1025" i="1"/>
  <c r="G1029" i="1"/>
  <c r="G1039" i="1"/>
  <c r="G909" i="1"/>
  <c r="G955" i="1"/>
  <c r="G961" i="1"/>
  <c r="G963" i="1"/>
  <c r="G965" i="1"/>
  <c r="G967" i="1"/>
  <c r="G969" i="1"/>
  <c r="G971" i="1"/>
  <c r="G975" i="1"/>
  <c r="G977" i="1"/>
  <c r="G979" i="1"/>
  <c r="G981" i="1"/>
  <c r="G983" i="1"/>
  <c r="G985" i="1"/>
  <c r="G987" i="1"/>
  <c r="G989" i="1"/>
  <c r="G991" i="1"/>
  <c r="G1001" i="1"/>
  <c r="G1003" i="1"/>
  <c r="G1005" i="1"/>
  <c r="G1007" i="1"/>
  <c r="G1009" i="1"/>
  <c r="G1013" i="1"/>
  <c r="G1017" i="1"/>
  <c r="G887" i="1"/>
  <c r="G889" i="1"/>
  <c r="G841" i="1"/>
  <c r="G823" i="1"/>
  <c r="G738" i="1"/>
  <c r="G740" i="1"/>
  <c r="G798" i="1"/>
  <c r="G414" i="1"/>
  <c r="G416" i="1"/>
  <c r="G422" i="1"/>
  <c r="G432" i="1"/>
  <c r="G444" i="1"/>
  <c r="G450" i="1"/>
  <c r="G456" i="1"/>
  <c r="G464" i="1"/>
  <c r="G494" i="1"/>
  <c r="G496" i="1"/>
  <c r="G508" i="1"/>
  <c r="G512" i="1"/>
  <c r="G532" i="1"/>
  <c r="G534" i="1"/>
  <c r="G536" i="1"/>
  <c r="G542" i="1"/>
  <c r="G546" i="1"/>
  <c r="G548" i="1"/>
  <c r="G562" i="1"/>
  <c r="G570" i="1"/>
  <c r="G598" i="1"/>
  <c r="G600" i="1"/>
  <c r="G610" i="1"/>
  <c r="G614" i="1"/>
  <c r="G634" i="1"/>
  <c r="G640" i="1"/>
  <c r="G644" i="1"/>
  <c r="G650" i="1"/>
  <c r="G676" i="1"/>
  <c r="G686" i="1"/>
  <c r="G698" i="1"/>
  <c r="G700" i="1"/>
  <c r="G702" i="1"/>
  <c r="G320" i="1"/>
  <c r="G322" i="1"/>
  <c r="G328" i="1"/>
  <c r="G338" i="1"/>
  <c r="G340" i="1"/>
  <c r="G342" i="1"/>
  <c r="G224" i="1"/>
  <c r="G226" i="1"/>
  <c r="G236" i="1"/>
  <c r="G238" i="1"/>
  <c r="G242" i="1"/>
  <c r="G244" i="1"/>
  <c r="G252" i="1"/>
  <c r="G254" i="1"/>
  <c r="G256" i="1"/>
  <c r="G266" i="1"/>
  <c r="G274" i="1"/>
  <c r="G276" i="1"/>
  <c r="G278" i="1"/>
  <c r="G280" i="1"/>
  <c r="G3" i="1"/>
  <c r="G5" i="1"/>
  <c r="G7" i="1"/>
  <c r="G9" i="1"/>
  <c r="G11" i="1"/>
  <c r="G13" i="1"/>
  <c r="G15" i="1"/>
  <c r="G29" i="1"/>
  <c r="G35" i="1"/>
  <c r="G65" i="1"/>
  <c r="G67" i="1"/>
  <c r="G75" i="1"/>
  <c r="G77" i="1"/>
  <c r="G83" i="1"/>
  <c r="G87" i="1"/>
  <c r="G89" i="1"/>
  <c r="G91" i="1"/>
  <c r="G97" i="1"/>
  <c r="G117" i="1"/>
  <c r="G119" i="1"/>
  <c r="G203" i="1"/>
  <c r="G205" i="1"/>
  <c r="G207" i="1"/>
  <c r="G209" i="1"/>
  <c r="G211" i="1"/>
</calcChain>
</file>

<file path=xl/sharedStrings.xml><?xml version="1.0" encoding="utf-8"?>
<sst xmlns="http://schemas.openxmlformats.org/spreadsheetml/2006/main" count="3624" uniqueCount="1359">
  <si>
    <t>https://wa02.kings.edu:8443/webadvisorc/colleague?TOKENIDX=6291249301&amp;SS=1&amp;APP=ST&amp;CONSTITUENCY=WBST</t>
  </si>
  <si>
    <t>Fall 2015</t>
  </si>
  <si>
    <t>Closed</t>
  </si>
  <si>
    <t>ACCT*115*A Intro Financial Accounting II</t>
  </si>
  <si>
    <t>09/01/2015-12/17/2015 Lecture Tuesday, Thursday 09:30AM - 10:45AM, McGowan, Room 106</t>
  </si>
  <si>
    <t>Schwanger, Mr. Richard A.</t>
  </si>
  <si>
    <t>Undergraduate</t>
  </si>
  <si>
    <t>ACCT*115*B Intro Financial Accounting II</t>
  </si>
  <si>
    <t>09/01/2015-12/17/2015 Lecture Tuesday, Thursday 11:00AM - 12:15PM, McGowan, Room 106</t>
  </si>
  <si>
    <t>ACCT*115*C Intro Financial Accounting II</t>
  </si>
  <si>
    <t>09/01/2015-12/17/2015 Lecture Tuesday, Thursday 02:00PM - 03:15PM, McGowan, Room 106</t>
  </si>
  <si>
    <t>ACCT*115L*A Financial Accounting II Lab</t>
  </si>
  <si>
    <t>09/01/2015-12/15/2015 Lecture Tuesday 08:25AM - 09:15AM, McGowan, Room 223</t>
  </si>
  <si>
    <t>ACCT*115L*B Financial Accounting II Lab</t>
  </si>
  <si>
    <t>09/02/2015-12/16/2015 Lecture Wednesday 01:00PM - 01:50PM, McGowan, Room 223</t>
  </si>
  <si>
    <t>ACCT*115L*C Financial Accounting II Lab</t>
  </si>
  <si>
    <t>09/02/2015-12/16/2015 Lecture Wednesday 03:30PM - 04:20PM, McGowan, Room 223</t>
  </si>
  <si>
    <t>ACCT*115L*D Financial Accounting II Lab</t>
  </si>
  <si>
    <t>09/03/2015-12/17/2015 Lecture Thursday 08:25AM - 09:15AM, McGowan, Room 223</t>
  </si>
  <si>
    <t>ACCT*250*A Intermediate Accounting II</t>
  </si>
  <si>
    <t>08/31/2015-12/18/2015 Lecture Monday, Wednesday, Friday 10:00AM - 10:50AM, McGowan, Room 104</t>
  </si>
  <si>
    <t>Boscia, Dr. Marian W.</t>
  </si>
  <si>
    <t>Open</t>
  </si>
  <si>
    <t>ACCT*250*B Intermediate Accounting II</t>
  </si>
  <si>
    <t>08/31/2015-12/18/2015 Lecture Monday, Wednesday, Friday 11:00AM - 11:50AM, McGowan, Room 104</t>
  </si>
  <si>
    <t>ACCT*250*C Intermediate Accounting II</t>
  </si>
  <si>
    <t>08/31/2015-12/16/2015 Lecture Monday, Wednesday 02:00PM - 03:15PM, McGowan, Room 104</t>
  </si>
  <si>
    <t>14 / 24</t>
  </si>
  <si>
    <t>ACCT*302*A Intermediate Accounting II</t>
  </si>
  <si>
    <t>20 / 23</t>
  </si>
  <si>
    <t>ACCT*302*B Intermediate Accounting II</t>
  </si>
  <si>
    <t>18 / 23</t>
  </si>
  <si>
    <t>ACCT*302*C Intermediate Accounting II</t>
  </si>
  <si>
    <t>17 / 24</t>
  </si>
  <si>
    <t>ACCT*310*A Advanced Accounting</t>
  </si>
  <si>
    <t>08/31/2015-12/18/2015 Lecture Monday, Wednesday, Friday 11:00AM - 11:50AM, McGowan, Room 223</t>
  </si>
  <si>
    <t>Shawver, Dr. Tara J.</t>
  </si>
  <si>
    <t>ACCT*310*B Advanced Accounting</t>
  </si>
  <si>
    <t>08/31/2015-12/18/2015 Lecture Monday, Wednesday, Friday 01:00PM - 01:50PM, McGowan, Room 326</t>
  </si>
  <si>
    <t>0 / 20</t>
  </si>
  <si>
    <t>ACCT*410*A Auditing</t>
  </si>
  <si>
    <t>09/01/2015-12/17/2015 Lecture Tuesday, Thursday 09:30AM - 10:45AM, McGowan, Room 207</t>
  </si>
  <si>
    <t>Thomas, Mr. Robert</t>
  </si>
  <si>
    <t>ACCT*410*B Auditing</t>
  </si>
  <si>
    <t>09/01/2015-12/17/2015 Lecture Tuesday, Thursday 11:00AM - 12:15PM, McGowan, Room 207</t>
  </si>
  <si>
    <t>AT*101*A Intro to Athletic Training</t>
  </si>
  <si>
    <t>08/31/2015-12/18/2015 Lecture Monday, Wednesday, Friday 09:00AM - 09:50AM, King's on the Square, Room 211</t>
  </si>
  <si>
    <t>Ciocco, Ms. Melissa M.</t>
  </si>
  <si>
    <t>AT*101*B Intro to Athletic Training</t>
  </si>
  <si>
    <t>08/31/2015-12/18/2015 Lecture Monday, Wednesday, Friday 10:00AM - 10:50AM, King's on the Square, Room 211</t>
  </si>
  <si>
    <t>Brzoska, Ms. Amy M.</t>
  </si>
  <si>
    <t>AT*202*A Athletic Training Clinical I</t>
  </si>
  <si>
    <t>09/02/2015-12/18/2015 Laboratory Wednesday, Friday 09:00AM - 09:50AM, King's on the Square, Room 213</t>
  </si>
  <si>
    <t>Ziobro, Mrs. Ryanne K.</t>
  </si>
  <si>
    <t>AT*202*B Athletic Training Clinical I</t>
  </si>
  <si>
    <t>09/02/2015-12/18/2015 Laboratory Wednesday, Friday 11:00AM - 11:50AM, King's on the Square, Room 213</t>
  </si>
  <si>
    <t>AT*230*A Preventn/Care Ath Injuries I</t>
  </si>
  <si>
    <t>09/01/2015-12/17/2015 Lecture Tuesday, Thursday 09:30AM - 10:45AM, King's on the Square, Room 210</t>
  </si>
  <si>
    <t>Kulpa, Mr. Timothy A.</t>
  </si>
  <si>
    <t>AT*280*A Kinesiology</t>
  </si>
  <si>
    <t>09/01/2015-12/17/2015 Lecture Tuesday, Thursday 11:00AM - 12:15PM, King's on the Square, Room 210</t>
  </si>
  <si>
    <t>Marchetti, Mr. David P.</t>
  </si>
  <si>
    <t>AT*280*B Kinesiology</t>
  </si>
  <si>
    <t>09/01/2015-12/17/2015 Lecture Tuesday, Thursday 09:30AM - 10:45AM, King's on the Square, Room 164</t>
  </si>
  <si>
    <t>21 / 24</t>
  </si>
  <si>
    <t>AT*302*A Athletic Training Clinical III</t>
  </si>
  <si>
    <t>08/31/2015-12/18/2015 Lecture Monday, Friday 10:00AM - 10:50AM, King's on the Square, Room 213</t>
  </si>
  <si>
    <t>AT*305*A Eval &amp; Diagnosis Athl. Train I</t>
  </si>
  <si>
    <t>09/01/2015-12/17/2015 Lecture Tuesday, Thursday 11:00AM - 12:15PM, King's on the Square, Room 211</t>
  </si>
  <si>
    <t>Janik, Mr. Gregory K.</t>
  </si>
  <si>
    <t>AT*310*A Therapeutic Modalities</t>
  </si>
  <si>
    <t>09/01/2015-12/17/2015 Lecture Tuesday, Thursday 09:30AM - 10:45AM, King's on the Square, Room 211</t>
  </si>
  <si>
    <t>Hand, Mr. Aaron J.</t>
  </si>
  <si>
    <t>AT*310L*A Therapeutic Modalities Lab</t>
  </si>
  <si>
    <t>09/02/2015-12/16/2015 Laboratory Wednesday 09:00AM - 11:50AM, Scandlon Gym, Room CLINIC</t>
  </si>
  <si>
    <t>AT*402*A Athletic Training Clinical V</t>
  </si>
  <si>
    <t>09/02/2015-12/18/2015 Lecture Wednesday, Friday 10:00AM - 10:50AM, King's on the Square, Room 212</t>
  </si>
  <si>
    <t>0 / 13</t>
  </si>
  <si>
    <t>AT*422*A Organztn/Admin Athletic Trng</t>
  </si>
  <si>
    <t>09/01/2015-12/17/2015 Lecture Tuesday, Thursday 09:30AM - 10:45AM, King's on the Square, Room 212</t>
  </si>
  <si>
    <t>Simington, Mr. Jeremy</t>
  </si>
  <si>
    <t>AT*445*A Pathology/Pharmacology in AT</t>
  </si>
  <si>
    <t>09/01/2015-12/17/2015 Lecture Tuesday, Thursday 11:00AM - 12:15PM, King's on the Square, Room 212</t>
  </si>
  <si>
    <t>BIOL*113*A Evolution and Diversity</t>
  </si>
  <si>
    <t>08/31/2015-12/19/2015 Lecture Monday, Wednesday, Friday 08:00AM - 08:50AM, Mulligan, Room 213 (more)...</t>
  </si>
  <si>
    <t>Tintjer, Dr. Tammy E.</t>
  </si>
  <si>
    <t>BIOL*113*B Evolution and Diversity</t>
  </si>
  <si>
    <t>08/31/2015-12/19/2015 Lecture Monday, Wednesday, Friday 09:00AM - 09:50AM, Mulligan, Room 213 (more)...</t>
  </si>
  <si>
    <t>BIOL*113*C Evolution and Diversity</t>
  </si>
  <si>
    <t>08/31/2015-12/19/2015 Lecture Monday, Wednesday, Friday 10:00AM - 10:50AM, Mulligan, Room 212 (more)...</t>
  </si>
  <si>
    <t>Kaufman, Dr. Dawn M.</t>
  </si>
  <si>
    <t>0 / 32</t>
  </si>
  <si>
    <t>BIOL*113*D Evolution and Diversity</t>
  </si>
  <si>
    <t>08/31/2015-12/19/2015 Lecture Monday, Wednesday, Friday 10:00AM - 10:50AM, Administration, Room 304 (more)...</t>
  </si>
  <si>
    <t>Yezerski, Dr. Ann M.</t>
  </si>
  <si>
    <t>BIOL*113*F Evolution and Diversity</t>
  </si>
  <si>
    <t>08/31/2015-12/19/2015 Lecture Monday, Wednesday, Friday 11:00AM - 11:50AM, Mulligan, Room 212 (more)...</t>
  </si>
  <si>
    <t>BIOL*113*G Evolution and Diversity</t>
  </si>
  <si>
    <t>08/31/2015-12/19/2015 Lecture Monday, Wednesday, Friday 12:00PM - 12:50PM, Mulligan, Room 212 (more)...</t>
  </si>
  <si>
    <t>BIOL*113L*A Evolution &amp; Diversity Lab</t>
  </si>
  <si>
    <t>08/31/2015-12/14/2015 Laboratory Monday 02:00PM - 05:00PM, PARENTE LIFE SCIENCE, Room 212</t>
  </si>
  <si>
    <t>BIOL*113L*B Evolution &amp; Diversity Lab</t>
  </si>
  <si>
    <t>09/01/2015-12/15/2015 Laboratory Tuesday 11:00AM - 02:00PM, PARENTE LIFE SCIENCE, Room 212</t>
  </si>
  <si>
    <t>Mischler, Dr. John A.</t>
  </si>
  <si>
    <t>BIOL*113L*C Evolution &amp; Diversity Lab</t>
  </si>
  <si>
    <t>09/01/2015-12/15/2015 Laboratory Tuesday 02:00PM - 05:00PM, PARENTE LIFE SCIENCE, Room 212</t>
  </si>
  <si>
    <t>BIOL*113L*D Evolution &amp; Diversity Lab</t>
  </si>
  <si>
    <t>09/02/2015-12/16/2015 Laboratory Wednesday 02:00PM - 05:00PM, PARENTE LIFE SCIENCE, Room 212</t>
  </si>
  <si>
    <t>Rater, Ms. Jamie L.</t>
  </si>
  <si>
    <t>BIOL*113L*F Evolution &amp; Diversity Lab</t>
  </si>
  <si>
    <t>09/03/2015-12/17/2015 Laboratory Thursday 11:00AM - 02:00PM, PARENTE LIFE SCIENCE, Room 212</t>
  </si>
  <si>
    <t>BIOL*113L*G Evolution &amp; Diversity Lab</t>
  </si>
  <si>
    <t>09/03/2015-12/17/2015 Laboratory Thursday 02:00PM - 05:00PM, PARENTE LIFE SCIENCE, Room 212</t>
  </si>
  <si>
    <t>Barr, Dr. Garrett E.</t>
  </si>
  <si>
    <t>BIOL*113L*H Evolution &amp; Diversity Lab</t>
  </si>
  <si>
    <t>09/04/2015-12/18/2015 Laboratory Friday 02:00PM - 05:00PM, PARENTE LIFE SCIENCE, Room 212</t>
  </si>
  <si>
    <t>BIOL*213*A Cell and Molecular Biology</t>
  </si>
  <si>
    <t>08/31/2015-12/18/2015 Lecture Monday, Wednesday, Friday 09:00AM - 09:50AM, Mulligan, Room 090</t>
  </si>
  <si>
    <t>Paoletti, Dr. Robert A.</t>
  </si>
  <si>
    <t>BIOL*213*B Cell and Molecular Biology</t>
  </si>
  <si>
    <t>08/31/2015-12/18/2015 Lecture Monday, Wednesday, Friday 10:00AM - 10:50AM, Mulligan, Room 090</t>
  </si>
  <si>
    <t>Fenner, Dr. Barbara M.</t>
  </si>
  <si>
    <t>BIOL*213*C Cell and Molecular Biology</t>
  </si>
  <si>
    <t>08/31/2015-12/18/2015 Lecture Monday, Wednesday, Friday 11:00AM - 11:50AM, Mulligan, Room 090</t>
  </si>
  <si>
    <t>BIOL*213*D Cell and Molecular Biology</t>
  </si>
  <si>
    <t>08/31/2015-12/19/2015 Lecture Monday, Wednesday, Friday 01:00PM - 01:50PM, Mulligan, Room 212</t>
  </si>
  <si>
    <t>BIOL*213L*A Cell &amp; Molecular Biology Lab</t>
  </si>
  <si>
    <t>08/31/2015-12/14/2015 Lecture Monday 02:00PM - 05:00PM, PARENTE LIFE SCIENCE, Room 314</t>
  </si>
  <si>
    <t>BIOL*213L*B Cell &amp; Molecular Biology Lab</t>
  </si>
  <si>
    <t>09/01/2015-12/15/2015 Lecture Tuesday 09:30AM - 12:30PM, Parente Life Science, Room 314</t>
  </si>
  <si>
    <t>BIOL*213L*C Cell &amp; Molecular Biology Lab</t>
  </si>
  <si>
    <t>09/01/2015-12/15/2015 Lecture Tuesday 02:00PM - 05:00PM, PARENTE LIFE SCIENCE, Room 314</t>
  </si>
  <si>
    <t>0 / 16</t>
  </si>
  <si>
    <t>BIOL*213L*D Cell &amp; Molecular Biology Lab</t>
  </si>
  <si>
    <t>09/03/2015-12/17/2015 Lecture Thursday 09:30AM - 12:30PM, Parente Life Science, Room 314</t>
  </si>
  <si>
    <t>BIOL*213L*F Cell &amp; Molecular Biology Lab</t>
  </si>
  <si>
    <t>09/03/2015-12/17/2015 Lecture Thursday 02:00PM - 05:00PM, PARENTE LIFE SCIENCE, Room 314</t>
  </si>
  <si>
    <t>BIOL*219*A Anatomy &amp; Physiology I</t>
  </si>
  <si>
    <t>08/31/2015-12/18/2015 Lecture Monday, Wednesday, Friday 01:00PM - 01:50PM, Mulligan, Room 090</t>
  </si>
  <si>
    <t>Varriale, Dr. Frank J.</t>
  </si>
  <si>
    <t>BIOL*219L*A Anatomy &amp; Physiology I Lab</t>
  </si>
  <si>
    <t>08/31/2015-12/14/2015 Lecture Monday 02:00PM - 05:00PM, PARENTE LIFE SCIENCE, Room 201</t>
  </si>
  <si>
    <t>BIOL*219L*B Anatomy &amp; Physiology I Lab</t>
  </si>
  <si>
    <t>09/01/2015-12/15/2015 Lecture Tuesday 02:00PM - 05:00PM, PARENTE LIFE SCIENCE, Room 201</t>
  </si>
  <si>
    <t>BIOL*219L*C Anatomy &amp; Physiology I Lab</t>
  </si>
  <si>
    <t>09/02/2015-12/16/2015 Lecture Wednesday 02:00PM - 05:00PM, PARENTE LIFE SCIENCE, Room 201</t>
  </si>
  <si>
    <t>BIOL*221*A A&amp;P I for Medical Studies</t>
  </si>
  <si>
    <t>09/02/2015-12/18/2015 Lecture Monday, Wednesday, Friday 11:00AM - 11:50AM, Administration, Room 304</t>
  </si>
  <si>
    <t>Sanders, Mrs. Mary C.</t>
  </si>
  <si>
    <t>BIOL*221*B A&amp;P I for Medical Studies</t>
  </si>
  <si>
    <t>09/02/2015-12/18/2015 Lecture Monday, Wednesday, Friday 12:00PM - 12:50PM, Administration, Room 304</t>
  </si>
  <si>
    <t>BIOL*221L*A A&amp;P I Lab for Medical Studies</t>
  </si>
  <si>
    <t>09/01/2015-12/15/2015 Laboratory Tuesday 09:30AM - 12:30PM, PARENTE LIFE SCIENCE, Room 201</t>
  </si>
  <si>
    <t>Justice-Bitner, Dr. Stephanie L</t>
  </si>
  <si>
    <t>BIOL*221L*B A&amp;P I Lab for Medical Studies</t>
  </si>
  <si>
    <t>09/03/2015-12/17/2015 Laboratory Thursday 09:30AM - 12:30PM, PARENTE LIFE SCIENCE, Room 201</t>
  </si>
  <si>
    <t>0 / 18</t>
  </si>
  <si>
    <t>BIOL*221L*C A&amp;P I Lab for Medical Studies</t>
  </si>
  <si>
    <t>09/03/2015-12/17/2015 Laboratory Thursday 02:00PM - 05:00PM, PARENTE LIFE SCIENCE, Room 201</t>
  </si>
  <si>
    <t>BIOL*221L*D A&amp;P I Lab for Medical Studies</t>
  </si>
  <si>
    <t>09/04/2015-12/18/2015 Laboratory Friday 02:00PM - 05:00PM, PARENTE LIFE SCIENCE, Room 201</t>
  </si>
  <si>
    <t>BIOL*221L*F A&amp;P I Lab for Medical Studies</t>
  </si>
  <si>
    <t>09/03/2015-12/17/2015 Laboratory Thursday 02:00PM - 05:00PM, Parente Life Science, Room 206</t>
  </si>
  <si>
    <t>BIOL*229A1*A Molecular Biology Techniques</t>
  </si>
  <si>
    <t>08/31/2015-12/19/2015 Lecture Days to be Announced, Times to be AnnouncedPARENTE LIFE SCIENCE, Room 405</t>
  </si>
  <si>
    <t>BIOL*229A2*A Molecular Biology Techniques</t>
  </si>
  <si>
    <t>BIOL*229A3*A Molecular Biology Techniques</t>
  </si>
  <si>
    <t>BIOL*229A4*A Molecular Biology Techniques</t>
  </si>
  <si>
    <t>BIOL*229C1*A Paleontological Techniques</t>
  </si>
  <si>
    <t>08/31/2015-12/19/2015 Lecture Days to be Announced, Times to be AnnouncedMulligan, Room 310</t>
  </si>
  <si>
    <t>BIOL*229C2*A Paleontological Techniques</t>
  </si>
  <si>
    <t>BIOL*229C3*A Paleontological Techniques</t>
  </si>
  <si>
    <t>BIOL*229C4*A Paleontological Techniques</t>
  </si>
  <si>
    <t>BIOL*229D1*A Microbiology Techniques</t>
  </si>
  <si>
    <t>08/31/2015-12/19/2015 Lecture Days to be Announced, Times to be AnnouncedPARENTE LIFE SCIENCE, Room 307</t>
  </si>
  <si>
    <t>Glick, Dr. David L.</t>
  </si>
  <si>
    <t>BIOL*229D2*A Microbiology Techniques</t>
  </si>
  <si>
    <t>BIOL*229D3*A Microbiology Techniques</t>
  </si>
  <si>
    <t>BIOL*229D4*A Microbiology Techniques</t>
  </si>
  <si>
    <t>BIOL*229E1*A Ecological Techniques</t>
  </si>
  <si>
    <t>08/31/2015-12/19/2015 Lecture Days to be Announced, Times to be AnnouncedPARENTE LIFE SCIENCE, Room 310</t>
  </si>
  <si>
    <t>BIOL*229E2*A Ecological Techniques</t>
  </si>
  <si>
    <t>BIOL*229E3*A Ecological Techniques</t>
  </si>
  <si>
    <t>BIOL*229E4*A Ecological Techniques</t>
  </si>
  <si>
    <t>BIOL*229F1*A Genetic Techniques</t>
  </si>
  <si>
    <t>08/31/2015-12/19/2015 Lecture Days to be Announced, Times to be AnnouncedPARENTE LIFE SCIENCE, Room 301</t>
  </si>
  <si>
    <t>BIOL*229F2*A Genetic Techniques</t>
  </si>
  <si>
    <t>BIOL*229F3*A Genetic Techniques</t>
  </si>
  <si>
    <t>BIOL*229F4*A Genetic Techniques</t>
  </si>
  <si>
    <t>BIOL*229G1*A Neuroscience Techniques</t>
  </si>
  <si>
    <t>08/31/2015-12/19/2015 Lecture Days to be Announced, Times to be AnnouncedPARENTE LIFE SCIENCE, Room 304</t>
  </si>
  <si>
    <t>BIOL*229G2*A Neuroscience Techniques</t>
  </si>
  <si>
    <t>BIOL*229G3*A Neuroscience Techniques</t>
  </si>
  <si>
    <t>BIOL*229G4*A Neuroscience Techniques</t>
  </si>
  <si>
    <t>BIOL*229J1*A Organismal Biology Techniques</t>
  </si>
  <si>
    <t>BIOL*229J2*A Organismal Biology Techniques</t>
  </si>
  <si>
    <t>BIOL*229J3*A Organismal Biology Techniques</t>
  </si>
  <si>
    <t>BIOL*229J4*A Organismal Biology Techniques</t>
  </si>
  <si>
    <t>BIOL*229K1*A Molecular Biology Techniques</t>
  </si>
  <si>
    <t>BIOL*229K2*A Molecular Biology Techniques</t>
  </si>
  <si>
    <t>BIOL*229K3*A Molecular Biology Techniques</t>
  </si>
  <si>
    <t>BIOL*229K4*A Molecular Biology Techniques</t>
  </si>
  <si>
    <t>BIOL*323*A Genetics</t>
  </si>
  <si>
    <t>08/31/2015-12/18/2015 Lecture Monday, Wednesday, Friday 12:00PM - 12:50PM, Mulligan, Room 090</t>
  </si>
  <si>
    <t>0 / 25</t>
  </si>
  <si>
    <t>BIOL*323L*A Genetics Lab</t>
  </si>
  <si>
    <t>09/01/2015-12/15/2015 Laboratory Tuesday 02:00PM - 05:00PM, PARENTE LIFE SCIENCE, Room 206</t>
  </si>
  <si>
    <t>BIOL*326*A Immunology</t>
  </si>
  <si>
    <t>08/31/2015-12/18/2015 Lecture Monday, Wednesday, Friday 10:00AM - 10:50AM, Mulligan, Room 213</t>
  </si>
  <si>
    <t>BIOL*326L*A Immunology Lab</t>
  </si>
  <si>
    <t>09/03/2015-12/17/2015 Laboratory Thursday 09:30AM - 12:30PM, PARENTE LIFE SCIENCE, Room 206</t>
  </si>
  <si>
    <t>BIOL*327*A Immunology &amp; Clinical Microbio</t>
  </si>
  <si>
    <t>08/31/2015-12/18/2015 Lecture Monday, Wednesday, Friday 09:00AM - 09:50AM, Administration, Room 010</t>
  </si>
  <si>
    <t>BIOL*327*B Immunology &amp; Clinical Microbio</t>
  </si>
  <si>
    <t>08/31/2015-12/18/2015 Lecture Monday, Wednesday, Friday 10:00AM - 10:50AM, Administration, Room 010</t>
  </si>
  <si>
    <t>BIOL*327L*A Immunology &amp; Clin Microbio Lab</t>
  </si>
  <si>
    <t>08/31/2015-12/14/2015 Laboratory Monday 02:00PM - 05:00PM, PARENTE LIFE SCIENCE, Room 209</t>
  </si>
  <si>
    <t>BIOL*327L*B Immunology &amp; Clin Microbio Lab</t>
  </si>
  <si>
    <t>09/01/2015-12/15/2015 Laboratory Tuesday 09:30AM - 12:30PM, PARENTE LIFE SCIENCE, Room 209</t>
  </si>
  <si>
    <t>BIOL*327L*C Immunology &amp; Clin Microbio Lab</t>
  </si>
  <si>
    <t>09/01/2015-12/15/2015 Laboratory Tuesday 02:00PM - 05:00PM, PARENTE LIFE SCIENCE, Room 209</t>
  </si>
  <si>
    <t>BIOL*327L*D Immunology &amp; Clin Microbio Lab</t>
  </si>
  <si>
    <t>09/02/2015-12/16/2015 Laboratory Wednesday 02:00PM - 05:00PM, PARENTE LIFE SCIENCE, Room 209</t>
  </si>
  <si>
    <t>BIOL*350*A Vertebrate Embryology</t>
  </si>
  <si>
    <t>08/31/2015-12/18/2015 Lecture Monday, Wednesday, Friday 11:00AM - 11:50AM, ADMINISTRATION, Room 205</t>
  </si>
  <si>
    <t>BIOL*350L*A Vertebrate Embryology Lab</t>
  </si>
  <si>
    <t>09/01/2015-12/15/2015 Lecture Tuesday 09:30AM - 12:30PM, PARENTE LIFE SCIENCE, Room 206</t>
  </si>
  <si>
    <t>BIOL*430*A Ecology</t>
  </si>
  <si>
    <t>08/31/2015-12/16/2015 Lecture Monday, Wednesday 02:00PM - 03:15PM, Mulligan, Room 204</t>
  </si>
  <si>
    <t>BIOL*430L*A Ecology Lab</t>
  </si>
  <si>
    <t>09/03/2015-12/17/2015 Laboratory Thursday 02:00PM - 05:00PM, Mulligan, Room 301</t>
  </si>
  <si>
    <t>0 / 10</t>
  </si>
  <si>
    <t>BUS*345*A Business Law II</t>
  </si>
  <si>
    <t>08/31/2015-12/18/2015 Lecture Monday, Wednesday, Friday 12:00PM - 12:50PM, McGowan, Room 207</t>
  </si>
  <si>
    <t>Shucosky, Atty. Michael</t>
  </si>
  <si>
    <t>BUS*363*A Production/Operations Mgmt</t>
  </si>
  <si>
    <t>09/01/2015-12/17/2015 Lecture Tuesday, Thursday 11:00AM - 12:15PM, McGowan, Room 118</t>
  </si>
  <si>
    <t>Lamore, Dr. Paul R.</t>
  </si>
  <si>
    <t>BUS*363*B Production/Operations Mgmt</t>
  </si>
  <si>
    <t>09/01/2015-12/17/2015 Lecture Tuesday, Thursday 12:30PM - 01:45PM, McGowan, Room 118</t>
  </si>
  <si>
    <t>BUS*470*A Current Topics in Management</t>
  </si>
  <si>
    <t>09/01/2015-12/17/2015 Lecture Tuesday, Thursday 09:30AM - 10:45AM, McGowan, Room 221</t>
  </si>
  <si>
    <t>Alexander, Dr. Christopher S.</t>
  </si>
  <si>
    <t>BUS*470*B Current Topics in Management</t>
  </si>
  <si>
    <t>09/01/2015-12/17/2015 Lecture Tuesday, Thursday 11:00AM - 12:15PM, McGowan, Room 221</t>
  </si>
  <si>
    <t>Lettieri, Mrs. Kelly M.</t>
  </si>
  <si>
    <t>0 / 15</t>
  </si>
  <si>
    <t>CHEM*113*A General Chemistry I</t>
  </si>
  <si>
    <t>08/31/2015-12/18/2015 Lecture Monday, Tuesday, Wednesday, Friday 08:00AM - 08:50AM, Mulligan, Room 203</t>
  </si>
  <si>
    <t>Williams, Dr. Brian D.</t>
  </si>
  <si>
    <t>0 / 28</t>
  </si>
  <si>
    <t>CHEM*113*B General Chemistry I</t>
  </si>
  <si>
    <t>08/31/2015-12/19/2015 Lecture Monday, Wednesday, Friday 09:00AM - 09:50AM, Mulligan, Room 203 (more)...</t>
  </si>
  <si>
    <t>Supkowski, Dr. Ronald M.</t>
  </si>
  <si>
    <t>CHEM*113*C General Chemistry I</t>
  </si>
  <si>
    <t>08/31/2015-12/19/2015 Lecture Monday, Wednesday, Friday 10:00AM - 10:50AM, Mulligan, Room 203 (more)...</t>
  </si>
  <si>
    <t>Liu, Yang Dr.</t>
  </si>
  <si>
    <t>CHEM*113*D General Chemistry I</t>
  </si>
  <si>
    <t>08/31/2015-12/19/2015 Lecture Monday, Wednesday, Friday 11:00AM - 11:50AM, ADMINISTRATION, Room 010 (more)...</t>
  </si>
  <si>
    <t>Szklarski, Dr. Anne R.</t>
  </si>
  <si>
    <t>CHEM*113*F General Chemistry I</t>
  </si>
  <si>
    <t>08/31/2015-12/18/2015 Lecture Monday, Tuesday, Wednesday, Friday 11:00AM - 11:50AM, Mulligan, Room 203</t>
  </si>
  <si>
    <t>VonRue, Dr. Isaac N.</t>
  </si>
  <si>
    <t>CHEM*113*G General Chemistry I</t>
  </si>
  <si>
    <t>08/31/2015-12/19/2015 Lecture Monday, Wednesday, Friday 12:00PM - 12:50PM, Mulligan, Room 203 (more)...</t>
  </si>
  <si>
    <t>Snider, Dr. Trent S.</t>
  </si>
  <si>
    <t>CHEM*113*I General Chemistry I</t>
  </si>
  <si>
    <t>08/31/2015-12/19/2015 Lecture Monday, Wednesday, Friday 01:00PM - 01:50PM, Mulligan, Room 211 (more)...</t>
  </si>
  <si>
    <t>CHEM*113*J General Chemistry I</t>
  </si>
  <si>
    <t>08/31/2015-12/19/2015 Lecture Monday, Wednesday, Friday 01:00PM - 01:50PM, Mulligan, Room 203 (more)...</t>
  </si>
  <si>
    <t>Heiss, Dr. Elise</t>
  </si>
  <si>
    <t>CHEM*113L*A General Chemistry I Lab</t>
  </si>
  <si>
    <t>08/31/2015-12/14/2015 Laboratory Monday 02:00PM - 05:00PM, Mulligan, Room 406</t>
  </si>
  <si>
    <t>Heiss, Dr. Elise, Vavrek, Ms. Karen R.</t>
  </si>
  <si>
    <t>CHEM*113L*B General Chemistry I Lab</t>
  </si>
  <si>
    <t>09/01/2015-12/15/2015 Laboratory Tuesday 08:00AM - 11:00AM, Mulligan, Room 406</t>
  </si>
  <si>
    <t>CHEM*113L*C General Chemistry I Lab</t>
  </si>
  <si>
    <t>09/01/2015-12/15/2015 Laboratory Tuesday 11:00AM - 02:00PM, Mulligan, Room 406</t>
  </si>
  <si>
    <t>Williams, Dr. Birute, Vavrek, Ms. Karen R.</t>
  </si>
  <si>
    <t>CHEM*113L*D General Chemistry I Lab</t>
  </si>
  <si>
    <t>09/01/2015-12/15/2015 Laboratory Tuesday 02:00PM - 05:00PM, Mulligan, Room 406</t>
  </si>
  <si>
    <t>Snider, Dr. Trent S., Vavrek, Ms. Karen R.</t>
  </si>
  <si>
    <t>CHEM*113L*F General Chemistry I Lab</t>
  </si>
  <si>
    <t>09/02/2015-12/16/2015 Laboratory Wednesday 02:00PM - 05:00PM, Mulligan, Room 406</t>
  </si>
  <si>
    <t>Supkowski, Dr. Ronald M., Vavrek, Ms. (more)</t>
  </si>
  <si>
    <t>CHEM*113L*G General Chemistry I Lab</t>
  </si>
  <si>
    <t>09/03/2015-12/17/2015 Laboratory Thursday 08:00AM - 11:00AM, Mulligan, Room 406</t>
  </si>
  <si>
    <t>Fredericks, Dr. Sharon, Vavrek, Ms. Karen R.</t>
  </si>
  <si>
    <t>CHEM*113L*H General Chemistry I Lab</t>
  </si>
  <si>
    <t>09/03/2015-12/17/2015 Laboratory Thursday 11:00AM - 02:00PM, Mulligan, Room 406</t>
  </si>
  <si>
    <t>Belanger, Dr. Julie, Vavrek, Ms. Karen R.</t>
  </si>
  <si>
    <t>CHEM*113L*I General Chemistry I Lab</t>
  </si>
  <si>
    <t>09/03/2015-12/17/2015 Laboratory Thursday 02:00PM - 05:00PM, Mulligan, Room 406</t>
  </si>
  <si>
    <t>CHEM*113L*J General Chemistry I Lab</t>
  </si>
  <si>
    <t>09/04/2015-12/18/2015 Laboratory Friday 02:00PM - 05:00PM, Mulligan, Room 406</t>
  </si>
  <si>
    <t>Liu, Yang Dr., Vavrek, Ms. Karen R.</t>
  </si>
  <si>
    <t>CHEM*113L*K General Chemistry I Lab</t>
  </si>
  <si>
    <t>09/05/2015-12/19/2015 Laboratory Saturday 09:00AM - 12:00PM, Mulligan, Room 406</t>
  </si>
  <si>
    <t>CHEM*241*A Organic Chemistry I</t>
  </si>
  <si>
    <t>08/31/2015-12/18/2015 Lecture Monday, Wednesday, Friday 09:00AM - 09:50AM, Mulligan, Room 211</t>
  </si>
  <si>
    <t>CHEM*241*B Organic Chemistry I</t>
  </si>
  <si>
    <t>08/31/2015-12/18/2015 Lecture Monday, Wednesday, Friday 10:00AM - 10:50AM, Mulligan, Room 211</t>
  </si>
  <si>
    <t>Belanger, Dr. Julie</t>
  </si>
  <si>
    <t>CHEM*241*C Organic Chemistry I</t>
  </si>
  <si>
    <t>08/31/2015-12/18/2015 Lecture Monday, Wednesday, Friday 11:00AM - 11:50AM, Mulligan, Room 211</t>
  </si>
  <si>
    <t>CHEM*241*D Organic Chemistry I</t>
  </si>
  <si>
    <t>08/31/2015-12/18/2015 Lecture Monday, Wednesday, Friday 12:00PM - 12:50PM, Mulligan, Room 211</t>
  </si>
  <si>
    <t>CHEM*241*F Organic Chemistry I</t>
  </si>
  <si>
    <t>08/31/2015-12/18/2015 Lecture Monday, Wednesday, Friday 01:00PM - 01:50PM, Mulligan, Room 204</t>
  </si>
  <si>
    <t>CHEM*241L*A Organic Chemistry I Lab</t>
  </si>
  <si>
    <t>08/31/2015-12/14/2015 Lecture Monday 02:00PM - 05:00PM, Mulligan, Room 409</t>
  </si>
  <si>
    <t>CHEM*241L*B Organic Chemistry I Lab</t>
  </si>
  <si>
    <t>09/01/2015-12/15/2015 Lecture Tuesday 11:00AM - 02:00PM, Mulligan, Room 409</t>
  </si>
  <si>
    <t>CHEM*241L*C Organic Chemistry I Lab</t>
  </si>
  <si>
    <t>09/01/2015-12/15/2015 Lecture Tuesday 02:00PM - 05:00PM, Mulligan, Room 409</t>
  </si>
  <si>
    <t>VonRue, Dr. Isaac N., Vavrek, Ms. Karen R.</t>
  </si>
  <si>
    <t>CHEM*241L*D Organic Chemistry I Lab</t>
  </si>
  <si>
    <t>09/02/2015-12/16/2015 Lecture Wednesday 02:00PM - 05:00PM, Mulligan, Room 409</t>
  </si>
  <si>
    <t>CHEM*241L*F Organic Chemistry I Lab</t>
  </si>
  <si>
    <t>09/03/2015-12/17/2015 Lecture Thursday 08:00AM - 11:00AM, Mulligan, Room 409</t>
  </si>
  <si>
    <t>CHEM*241L*I Organic Chemistry I Lab</t>
  </si>
  <si>
    <t>09/03/2015-12/17/2015 Lecture Thursday 02:00PM - 05:00PM, Mulligan, Room 409</t>
  </si>
  <si>
    <t>CHEM*243*A Analytical Chemistry</t>
  </si>
  <si>
    <t>08/31/2015-12/18/2015 Lecture Monday, Wednesday, Friday 10:00AM - 10:50AM, Mulligan, Room 210</t>
  </si>
  <si>
    <t>CHEM*243L*A Analytical Chemistry Lab</t>
  </si>
  <si>
    <t>09/03/2015-12/17/2015 Laboratory Thursday 01:00PM - 05:00PM, Mulligan, Room 307</t>
  </si>
  <si>
    <t>Smith, Dr. Francis X.</t>
  </si>
  <si>
    <t>14 / 16</t>
  </si>
  <si>
    <t>CHEM*357*A Physical Chemistry I</t>
  </si>
  <si>
    <t>09/01/2015-12/17/2015 Lecture Tuesday, Thursday 11:00AM - 12:15PM, ADMINISTRATION, Room 205</t>
  </si>
  <si>
    <t>CHEM*357L*A Physical Chemistry I Lab</t>
  </si>
  <si>
    <t>09/02/2015-12/16/2015 Laboratory Wednesday 01:00PM - 05:00PM, Mulligan, Room 306</t>
  </si>
  <si>
    <t>CHEM*471*A Advanced Inorganic Chemistry</t>
  </si>
  <si>
    <t>08/31/2015-12/18/2015 Lecture Monday, Wednesday, Friday 12:00PM - 01:00PM, ADMINISTRATION, Room 205</t>
  </si>
  <si>
    <t>Yenkowski Jr., Mr. Robert</t>
  </si>
  <si>
    <t>CIS*106*A IT Methods and Procedures</t>
  </si>
  <si>
    <t>09/01/2015-12/17/2015 Lecture Tuesday, Thursday 08:00AM - 09:15AM, McGowan, Room 413</t>
  </si>
  <si>
    <t>Gasper, Mr. Rickey</t>
  </si>
  <si>
    <t>CIS*110*A Intro Computer Applic Business</t>
  </si>
  <si>
    <t>08/31/2015-12/18/2015 Lecture Monday, Wednesday, Friday 09:00AM - 09:50AM, McGowan, Room 223</t>
  </si>
  <si>
    <t>Klenner, Dr. Jayne A.</t>
  </si>
  <si>
    <t>CIS*110*B Intro Computer Applic Business</t>
  </si>
  <si>
    <t>08/31/2015-12/18/2015 Lecture Monday, Wednesday, Friday 10:00AM - 10:50AM, McGowan, Room 326</t>
  </si>
  <si>
    <t>0 / 22</t>
  </si>
  <si>
    <t>CIS*110*C Intro Computer Applic Business</t>
  </si>
  <si>
    <t>08/31/2015-12/18/2015 Lecture Monday, Wednesday, Friday 11:00AM - 11:50AM, McGowan, Room 326</t>
  </si>
  <si>
    <t>CIS*110*D Intro Computer Applic Business</t>
  </si>
  <si>
    <t>09/01/2015-12/17/2015 Lecture Tuesday, Thursday 12:30PM - 01:45PM, McGowan, Room 223</t>
  </si>
  <si>
    <t>O'meara, Mr. James M.</t>
  </si>
  <si>
    <t>CIS*244*A Structured Programming</t>
  </si>
  <si>
    <t>08/31/2015-12/18/2015 Lecture Monday, Wednesday, Friday 12:00PM - 12:50PM, McGowan, Room 326</t>
  </si>
  <si>
    <t>14 / 22</t>
  </si>
  <si>
    <t>CIS*356*A Database Management Systems</t>
  </si>
  <si>
    <t>09/01/2015-12/17/2015 Lecture Tuesday, Thursday 09:30AM - 10:45AM, Mulligan, Room 211</t>
  </si>
  <si>
    <t>Hogg, Dr. Chad M.</t>
  </si>
  <si>
    <t>21 / 30</t>
  </si>
  <si>
    <t>CIS*487*A Network Security</t>
  </si>
  <si>
    <t>09/02/2015-12/16/2015 Lecture Wednesday 03:30PM - 06:00PM, McGowan, Room 326</t>
  </si>
  <si>
    <t>Broghamer, Mr. Joseph</t>
  </si>
  <si>
    <t>16 / 22</t>
  </si>
  <si>
    <t>CIS*490*E Special Tps(IT Policy &amp; Law)</t>
  </si>
  <si>
    <t>09/01/2015-12/17/2015 Lecture Tuesday, Thursday 03:30PM - 04:45PM, McGowan, Room 223</t>
  </si>
  <si>
    <t>Cheskiewicz, Mr. Stephen R.</t>
  </si>
  <si>
    <t>CJ*110*A Intro Criminal Justice System</t>
  </si>
  <si>
    <t>08/31/2015-12/18/2015 Lecture Monday, Wednesday, Friday 08:00AM - 08:50AM, Hafey Marian, Room 201</t>
  </si>
  <si>
    <t>Lindenmuth, Mr. Paul L.</t>
  </si>
  <si>
    <t>CJ*110*B Intro Criminal Justice System</t>
  </si>
  <si>
    <t>09/01/2015-12/17/2015 Lecture Tuesday, Thursday 11:00AM - 12:15PM, Hafey Marian, Room 201</t>
  </si>
  <si>
    <t>CJ*131*A Intro to Criminal Law</t>
  </si>
  <si>
    <t>09/01/2015-12/17/2015 Lecture Tuesday, Thursday 09:30AM - 10:45AM, Hafey Marian, Room 203</t>
  </si>
  <si>
    <t>Shiptoski Esq., Atty. Richard C.</t>
  </si>
  <si>
    <t>CJ*351*A Police Operations I</t>
  </si>
  <si>
    <t>08/31/2015-12/18/2015 Lecture Monday, Wednesday, Friday 10:00AM - 10:50AM, Hafey Marian, Room 614</t>
  </si>
  <si>
    <t>CJ*351*B Police Operations I</t>
  </si>
  <si>
    <t>09/01/2015-12/17/2015 Lecture Tuesday, Thursday 09:30AM - 10:45AM, Hafey Marian, Room 201</t>
  </si>
  <si>
    <t>CJ*373*A Juvenile Delinquency</t>
  </si>
  <si>
    <t>08/31/2015-12/18/2015 Lecture Monday, Wednesday, Friday 09:00AM - 09:50AM, Hafey Marian, Room 201</t>
  </si>
  <si>
    <t>Lutes, Dr. Bill J.</t>
  </si>
  <si>
    <t>CJ*464*A Juvenile Law &amp; Justice</t>
  </si>
  <si>
    <t>09/01/2015-12/15/2015 Lecture Tuesday 02:00PM - 04:30PM, Hafey Marian, Room 213</t>
  </si>
  <si>
    <t>13 / 25</t>
  </si>
  <si>
    <t>CJ*470*A Deviant Behavior</t>
  </si>
  <si>
    <t>08/31/2015-12/18/2015 Lecture Monday, Wednesday, Friday 10:00AM - 10:50AM, Hafey Marian, Room 201</t>
  </si>
  <si>
    <t>15 / 25</t>
  </si>
  <si>
    <t>COMM*111*A Survey of Mass Communications</t>
  </si>
  <si>
    <t>08/31/2015-12/18/2015 Lecture Monday, Wednesday, Friday 10:00AM - 10:50AM, McGowan, Room 423</t>
  </si>
  <si>
    <t>Weiland, Dr. Scott J.</t>
  </si>
  <si>
    <t>COMM*111*B Survey of Mass Communications</t>
  </si>
  <si>
    <t>08/31/2015-12/19/2015 Lecture Monday, Wednesday, Friday 11:00AM - 11:50AM, McGowan, Room 423</t>
  </si>
  <si>
    <t>COMM*115*A Computer Appl. for Mass Comm</t>
  </si>
  <si>
    <t>08/31/2015-12/18/2015 Lecture Monday, Wednesday, Friday 10:00AM - 10:50AM, McGowan, Room 413</t>
  </si>
  <si>
    <t>Mercincavage, Ms. Karen</t>
  </si>
  <si>
    <t>COMM*131*A Intro Writing for Mass Comm</t>
  </si>
  <si>
    <t>09/04/2015-12/18/2015 Lecture Monday, Wednesday, Friday 09:00AM - 09:50AM, McGowan, Room 413</t>
  </si>
  <si>
    <t>Luby, Ms. Jeannine</t>
  </si>
  <si>
    <t>COMM*243*A Fndmntls of Image Manipulation</t>
  </si>
  <si>
    <t>08/31/2015-12/18/2015 Lecture Monday, Wednesday, Friday 11:00AM - 11:50AM, McGowan, Room 405</t>
  </si>
  <si>
    <t>COMM*251*A Radio &amp; Audio Production</t>
  </si>
  <si>
    <t>08/31/2015-12/16/2015 Lecture Monday, Wednesday 02:00PM - 03:15PM, McGowan, Room 423</t>
  </si>
  <si>
    <t>Henry, Mrs. Susan M.</t>
  </si>
  <si>
    <t>COMM*335*A Politics and the Media</t>
  </si>
  <si>
    <t>08/31/2015-12/18/2015 Lecture Monday, Wednesday, Friday 01:00PM - 01:50PM, McGowan, Room 423</t>
  </si>
  <si>
    <t>COMM*336*A Social Media</t>
  </si>
  <si>
    <t>08/31/2015-12/18/2015 Lecture Monday, Wednesday, Friday 12:00PM - 12:50PM, McGowan, Room 413</t>
  </si>
  <si>
    <t>COMM*346*A Digital Animation</t>
  </si>
  <si>
    <t>09/01/2015-12/17/2015 Lecture Tuesday, Thursday 09:30AM - 10:45AM, McGowan, Room 405</t>
  </si>
  <si>
    <t>COMM*493*A Research Methods Mass Comm</t>
  </si>
  <si>
    <t>09/01/2015-12/17/2015 Lecture Tuesday, Thursday 11:00AM - 12:15PM, McGowan, Room 413</t>
  </si>
  <si>
    <t>COMM*493*B Research Methods Mass Comm</t>
  </si>
  <si>
    <t>09/01/2015-12/17/2015 Lecture Tuesday, Thursday 02:00PM - 03:15PM, McGowan, Room 423</t>
  </si>
  <si>
    <t>0 / 8</t>
  </si>
  <si>
    <t>Reynolds, Mr. David M.</t>
  </si>
  <si>
    <t>Blewitt, Dr. John C.</t>
  </si>
  <si>
    <t>McClinton-Temple, Dr. Jennifer A.</t>
  </si>
  <si>
    <t>Coniglio, Dr. Corine M.</t>
  </si>
  <si>
    <t>Concannon, Dr. Kristi D.</t>
  </si>
  <si>
    <t>Cryan, Mr. Sean F.</t>
  </si>
  <si>
    <t>CORE*098*A Mathematical Skills</t>
  </si>
  <si>
    <t>08/31/2015-12/18/2015 Lecture Monday, Wednesday, Friday 09:00AM - 09:50AM, Mulligan, Room 204</t>
  </si>
  <si>
    <t>Swiatek, Ms. Amy L.</t>
  </si>
  <si>
    <t>CORE*098*B Mathematical Skills</t>
  </si>
  <si>
    <t>08/31/2015-12/18/2015 Lecture Monday, Wednesday, Friday 10:00AM - 10:50AM, Mulligan, Room 204</t>
  </si>
  <si>
    <t>CORE*098*C Mathematical Skills</t>
  </si>
  <si>
    <t>08/31/2015-12/18/2015 Lecture Monday, Wednesday, Friday 11:00AM - 11:50AM, Mulligan, Room 204</t>
  </si>
  <si>
    <t>0 / 23</t>
  </si>
  <si>
    <t>CORE*098*D Mathematical Skills</t>
  </si>
  <si>
    <t>08/31/2015-12/18/2015 Lecture Monday, Wednesday, Friday 12:00PM - 12:50PM, ADMINISTRATION, Room 215</t>
  </si>
  <si>
    <t>Anstett, Ms. Lea T.</t>
  </si>
  <si>
    <t>CORE*098*F Mathematical Skills</t>
  </si>
  <si>
    <t>08/31/2015-12/18/2015 Lecture Monday, Wednesday, Friday 01:00PM - 01:50PM, ADMINISTRATION, Room 215</t>
  </si>
  <si>
    <t>CORE*098*G Mathematical Skills</t>
  </si>
  <si>
    <t>09/04/2015-12/18/2015 Lecture Monday, Wednesday, Friday 01:00PM - 01:50PM, Mulligan, Room 213</t>
  </si>
  <si>
    <t>CORE*098*I Mathematical Skills</t>
  </si>
  <si>
    <t>08/31/2015-12/18/2015 Lecture Monday, Wednesday, Friday 10:00AM - 10:50AM, Administration, Room 203</t>
  </si>
  <si>
    <t>CORE*099*A Thinking &amp; Writing</t>
  </si>
  <si>
    <t>08/31/2015-12/18/2015 Lecture Monday, Tuesday, Wednesday, Friday 08:00AM - 08:50AM, McGowan, Room 326</t>
  </si>
  <si>
    <t>Ms. Kristen N. Gaydos</t>
  </si>
  <si>
    <t>CORE*099*B Thinking &amp; Writing</t>
  </si>
  <si>
    <t>08/31/2015-12/19/2015 Lecture Monday, Wednesday, Friday 09:00AM - 09:50AM, McGowan, Room 326 (more)...</t>
  </si>
  <si>
    <t>CORE*099*C Thinking &amp; Writing</t>
  </si>
  <si>
    <t>08/31/2015-12/19/2015 Lecture Monday, Wednesday, Friday 10:00AM - 10:50AM, Administration, Room 425 (more)...</t>
  </si>
  <si>
    <t>CORE*099*D Thinking &amp; Writing</t>
  </si>
  <si>
    <t>08/31/2015-12/19/2015 Lecture Monday, Wednesday, Friday 11:00AM - 11:50AM, Administration, Room 425 (more)...</t>
  </si>
  <si>
    <t>Yonkoski, Mrs. Jennifer J.</t>
  </si>
  <si>
    <t>CORE*099*F Thinking &amp; Writing</t>
  </si>
  <si>
    <t>08/31/2015-12/19/2015 Lecture Monday, Wednesday, Friday 12:00PM - 12:50PM, McGowan, Room 423 (more)...</t>
  </si>
  <si>
    <t>CORE*099*G Thinking &amp; Writing</t>
  </si>
  <si>
    <t>08/31/2015-12/19/2015 Lecture Monday, Wednesday, Friday 01:00PM - 01:50PM, Administration, Room 425 (more)...</t>
  </si>
  <si>
    <t>Waugh, Ms. Alyssa M.</t>
  </si>
  <si>
    <t>CORE*099*I Thinking &amp; Writing</t>
  </si>
  <si>
    <t>08/31/2015-12/19/2015 Lecture Monday, Wednesday, Friday 12:00PM - 12:50PM, Administration, Room 425 (more)...</t>
  </si>
  <si>
    <t>CORE*100*A Social Media: How Social Is It</t>
  </si>
  <si>
    <t>08/31/2015-12/18/2015 Lecture Monday, Wednesday, Friday 09:00AM - 09:50AM, Hafey Marian, Room 211</t>
  </si>
  <si>
    <t>Grasso. Rev. Anthony R.</t>
  </si>
  <si>
    <t>CORE*100*B Social Media: How Social Is It</t>
  </si>
  <si>
    <t>08/31/2015-12/18/2015 Lecture Monday, Wednesday, Friday 10:00AM - 10:50AM, Hafey Marian, Room 211</t>
  </si>
  <si>
    <t>CORE*100*C Hey! Watch Your Language</t>
  </si>
  <si>
    <t>08/31/2015-12/18/2015 Lecture Monday, Wednesday, Friday 10:00AM - 10:50AM, Hafey Marian, Room 213</t>
  </si>
  <si>
    <t>Wallace, Dr. James M.</t>
  </si>
  <si>
    <t>CORE*100*D Hey! Watch Your Language</t>
  </si>
  <si>
    <t>08/31/2015-12/18/2015 Lecture Monday, Wednesday, Friday 11:00AM - 11:50AM, Hafey Marian, Room 213</t>
  </si>
  <si>
    <t>CORE*100*F Myth Busters:Xmas &amp; Other We</t>
  </si>
  <si>
    <t>08/31/2015-12/18/2015 Lecture Monday, Wednesday, Friday 11:00AM - 11:50AM, Corgan Library, Room AUD</t>
  </si>
  <si>
    <t>Johnson, Dr. David K</t>
  </si>
  <si>
    <t>CORE*100*G Soviet Union Thr Undergrd Txts</t>
  </si>
  <si>
    <t>08/31/2015-12/18/2015 Lecture Monday, Wednesday, Friday 12:00PM - 12:50PM, Hafey Marian, Room 211</t>
  </si>
  <si>
    <t>Admiraal, Dr. Beth, Sutzko, Mr. Christ (more)</t>
  </si>
  <si>
    <t>CORE*100*I Mistaken Identities</t>
  </si>
  <si>
    <t>09/02/2015-12/16/2015 Lecture Monday, Wednesday 02:00PM - 03:15PM, Hafey Marian, Room 301</t>
  </si>
  <si>
    <t>Mares, Dr. Nicole M.</t>
  </si>
  <si>
    <t>CORE*100*J That's the Power of Love</t>
  </si>
  <si>
    <t>08/31/2015-12/16/2015 Lecture Monday, Wednesday 02:00PM - 03:15PM, Hafey Marian, Room 111</t>
  </si>
  <si>
    <t>Ambury, Dr. James M.</t>
  </si>
  <si>
    <t>CORE*100*K That's the Power of Love</t>
  </si>
  <si>
    <t>09/01/2015-12/17/2015 Lecture Tuesday, Thursday 09:30AM - 10:45AM, Hafey Marian, Room 111</t>
  </si>
  <si>
    <t>CORE*100*L Macho Men &amp; Unruly Women</t>
  </si>
  <si>
    <t>09/01/2015-12/17/2015 Lecture Tuesday, Thursday 09:30AM - 10:45AM, Hafey Marian, Room 211</t>
  </si>
  <si>
    <t>Lloyd, Dr. Megan S.</t>
  </si>
  <si>
    <t>CORE*100*M Macho Men &amp; Unruly Women</t>
  </si>
  <si>
    <t>09/01/2015-12/17/2015 Lecture Tuesday, Thursday 11:00AM - 12:15PM, Hafey Marian, Room 211</t>
  </si>
  <si>
    <t>CORE*100*N That's the Power of Love</t>
  </si>
  <si>
    <t>09/01/2015-12/17/2015 Lecture Tuesday, Thursday 11:00AM - 12:15PM, Hafey Marian, Room 111</t>
  </si>
  <si>
    <t>CORE*100*O Greed: Wealth &amp; Ethics in Amer</t>
  </si>
  <si>
    <t>09/01/2015-12/17/2015 Lecture Tuesday, Thursday 12:30PM - 01:45PM, McGowan, Room 324</t>
  </si>
  <si>
    <t>Mercincavage, Ms. Janet E.</t>
  </si>
  <si>
    <t>CORE*110*A Effective Writing</t>
  </si>
  <si>
    <t>08/31/2015-12/19/2015 Lecture Monday, Wednesday 08:00AM - 08:50AM, McGowan, Room 108 (more)...</t>
  </si>
  <si>
    <t>Stiles, Mr. Brian S.</t>
  </si>
  <si>
    <t>CORE*110*B Effective Writing</t>
  </si>
  <si>
    <t>08/31/2015-12/19/2015 Lecture Monday, Friday 09:00AM - 09:50AM, Administration, Room 310 (more)...</t>
  </si>
  <si>
    <t>Darrell, Mr. Ciahnan</t>
  </si>
  <si>
    <t>CORE*110*C Effective Writing</t>
  </si>
  <si>
    <t>08/31/2015-12/18/2015 Lecture Monday, Wednesday, Friday 10:00AM - 10:50AM, McGowan, Room 407</t>
  </si>
  <si>
    <t>Mulhern, Mrs. Kelly</t>
  </si>
  <si>
    <t>CORE*110*D Effective Writing</t>
  </si>
  <si>
    <t>08/31/2015-12/18/2015 Lecture Monday, Wednesday, Friday 11:00AM - 11:50AM, McGowan, Room 407</t>
  </si>
  <si>
    <t>Little, Dr. Michael R.</t>
  </si>
  <si>
    <t>CORE*110*F Effective Writing</t>
  </si>
  <si>
    <t>Brzoska, Randolph</t>
  </si>
  <si>
    <t>CORE*110*G Effective Writing</t>
  </si>
  <si>
    <t>08/31/2015-12/19/2015 Lecture Monday, Wednesday 01:00PM - 01:50PM, Hafey Marian, Room 203 (more)...</t>
  </si>
  <si>
    <t>CORE*110*I Effective Writing</t>
  </si>
  <si>
    <t>08/31/2015-12/19/2015 Lecture Monday 02:00PM - 03:15PM, Hafey Marian, Room 201 (more)...</t>
  </si>
  <si>
    <t>Sterling, Dr. Laurie A.</t>
  </si>
  <si>
    <t>CORE*110*J Effective Writing</t>
  </si>
  <si>
    <t>09/01/2015-12/17/2015 Lecture Tuesday, Thursday 09:30AM - 10:45AM, McGowan, Room 407</t>
  </si>
  <si>
    <t>D'aries Zera, Miss Dawn</t>
  </si>
  <si>
    <t>CORE*110*K Effective Writing</t>
  </si>
  <si>
    <t>08/31/2015-12/19/2015 Lecture Tuesday 11:00AM - 12:15PM, Hafey Marian, Room 511 (more)...</t>
  </si>
  <si>
    <t>CORE*110*L Effective Writing</t>
  </si>
  <si>
    <t>09/01/2015-12/17/2015 Lecture Tuesday, Thursday 12:30PM - 01:45PM, McGowan, Room 407</t>
  </si>
  <si>
    <t>CORE*110*M Effective Writing</t>
  </si>
  <si>
    <t>08/31/2015-12/19/2015 Lecture Tuesday 02:00PM - 03:15PM, Hafey Marian, Room 111 (more)...</t>
  </si>
  <si>
    <t>CORE*110*O Effective Writing</t>
  </si>
  <si>
    <t>08/31/2015-12/19/2015 Lecture Tuesday 11:00AM - 12:15PM, McGowan, Room 407 (more)...</t>
  </si>
  <si>
    <t>CORE*110*P Effective Writing</t>
  </si>
  <si>
    <t>08/31/2015-12/19/2015 Lecture Monday, Wednesday 09:00AM - 09:50AM, Administration, Room 204 (more)...</t>
  </si>
  <si>
    <t>Tutella, Mr. Francisco</t>
  </si>
  <si>
    <t>CORE*115*A Effective Oral Communication</t>
  </si>
  <si>
    <t>08/31/2015-12/18/2015 Lecture Monday, Wednesday, Friday 09:00AM - 09:50AM, McGowan, Room 406</t>
  </si>
  <si>
    <t>Berry, Mr. Michael R.</t>
  </si>
  <si>
    <t>CORE*115*B Effective Oral Communication</t>
  </si>
  <si>
    <t>08/31/2015-12/19/2015 Lecture Monday, Wednesday, Friday 10:00AM - 10:50AM, McGowan, Room 108</t>
  </si>
  <si>
    <t>CORE*115*C Effective Oral Communication</t>
  </si>
  <si>
    <t>08/31/2015-12/18/2015 Lecture Monday, Wednesday, Friday 10:00AM - 10:50AM, McGowan, Room 406</t>
  </si>
  <si>
    <t>Taylor, Ms. Cecelia D.</t>
  </si>
  <si>
    <t>CORE*115*D Effective Oral Communication</t>
  </si>
  <si>
    <t>08/31/2015-12/18/2015 Lecture Monday, Wednesday, Friday 11:00AM - 11:50AM, McGowan, Room 108</t>
  </si>
  <si>
    <t>CORE*115*F Effective Oral Communication</t>
  </si>
  <si>
    <t>08/31/2015-12/18/2015 Lecture Monday, Wednesday, Friday 11:00AM - 11:50AM, McGowan, Room 406</t>
  </si>
  <si>
    <t>CORE*115*G Effective Oral Communication</t>
  </si>
  <si>
    <t>08/31/2015-12/18/2015 Lecture Monday, Wednesday, Friday 12:00PM - 12:50PM, McGowan, Room 108</t>
  </si>
  <si>
    <t>Donnelly, Ms. Catherine F</t>
  </si>
  <si>
    <t>CORE*115*I Effective Oral Communication</t>
  </si>
  <si>
    <t>08/31/2015-12/18/2015 Lecture Monday, Wednesday, Friday 12:00PM - 12:50PM, McGowan, Room 406</t>
  </si>
  <si>
    <t>CORE*115*J Effective Oral Communication</t>
  </si>
  <si>
    <t>08/31/2015-12/18/2015 Lecture Monday, Wednesday, Friday 01:00PM - 01:50PM, McGowan, Room 108</t>
  </si>
  <si>
    <t>CORE*115*K Effective Oral Communication</t>
  </si>
  <si>
    <t>08/31/2015-12/18/2015 Lecture Monday, Wednesday, Friday 01:00PM - 01:50PM, McGowan, Room 406</t>
  </si>
  <si>
    <t>CORE*115*L Effective Oral Communication</t>
  </si>
  <si>
    <t>09/01/2015-12/17/2015 Lecture Tuesday, Thursday 09:30AM - 10:45AM, McGowan, Room 108</t>
  </si>
  <si>
    <t>Dolhon, Dr. James P.</t>
  </si>
  <si>
    <t>CORE*115*M Effective Oral Communication</t>
  </si>
  <si>
    <t>09/01/2015-12/17/2015 Lecture Tuesday, Thursday 09:30AM - 10:45AM, McGowan, Room 406</t>
  </si>
  <si>
    <t>CORE*115*N Effective Oral Communication</t>
  </si>
  <si>
    <t>09/01/2015-12/17/2015 Lecture Tuesday, Thursday 11:00AM - 12:15PM, McGowan, Room 108</t>
  </si>
  <si>
    <t>CORE*115*O Effective Oral Communication</t>
  </si>
  <si>
    <t>09/01/2015-12/17/2015 Lecture Tuesday, Thursday 11:00AM - 12:15PM, McGowan, Room 406</t>
  </si>
  <si>
    <t>CORE*115*P Effective Oral Communication</t>
  </si>
  <si>
    <t>09/01/2015-12/17/2015 Lecture Tuesday, Thursday 12:30PM - 01:45PM, McGowan, Room 108</t>
  </si>
  <si>
    <t>CORE*115*Q Effective Oral Communication</t>
  </si>
  <si>
    <t>09/01/2015-12/17/2015 Lecture Tuesday, Thursday 12:30PM - 01:45PM, McGowan, Room 406</t>
  </si>
  <si>
    <t>CORE*115*R Effective Oral Communication</t>
  </si>
  <si>
    <t>09/01/2015-12/17/2015 Lecture Tuesday, Thursday 02:00PM - 03:15PM, McGowan, Room 108</t>
  </si>
  <si>
    <t>CORE*120*A Mathematical Ideas</t>
  </si>
  <si>
    <t>08/31/2015-12/18/2015 Lecture Monday, Wednesday, Friday 10:00AM - 10:50AM, McGowan, Room 204</t>
  </si>
  <si>
    <t>Ghezzi, Dr. Daniel J.</t>
  </si>
  <si>
    <t>CORE*120*B Mathematical Ideas</t>
  </si>
  <si>
    <t>08/31/2015-12/18/2015 Lecture Monday, Wednesday, Friday 11:00AM - 11:50AM, Mulligan, Room 202</t>
  </si>
  <si>
    <t>CORE*120*C Mathematical Ideas</t>
  </si>
  <si>
    <t>08/31/2015-12/18/2015 Lecture Monday, Wednesday, Friday 12:00PM - 12:50PM, Mulligan, Room 204</t>
  </si>
  <si>
    <t>CORE*131*A Western Civilization to 1914</t>
  </si>
  <si>
    <t>08/31/2015-12/18/2015 Lecture Monday, Wednesday, Friday 09:00AM - 09:50AM, Hafey Marian, Room 301</t>
  </si>
  <si>
    <t>CORE*131*B Western Civilization to 1914</t>
  </si>
  <si>
    <t>08/31/2015-12/18/2015 Lecture Monday, Wednesday, Friday 11:00AM - 11:50AM, Hafey Marian, Room 109</t>
  </si>
  <si>
    <t>CORE*131*C Western Civilization to 1914</t>
  </si>
  <si>
    <t>08/31/2015-12/18/2015 Lecture Monday, Wednesday, Friday 12:00PM - 12:50PM, Hafey Marian, Room 301</t>
  </si>
  <si>
    <t>Pavlac, Dr. Brian A.</t>
  </si>
  <si>
    <t>CORE*131*D Western Civilization to 1914</t>
  </si>
  <si>
    <t>09/01/2015-12/17/2015 Lecture Tuesday, Thursday 12:30PM - 01:45PM, CORGAN LIBRARY, Room AUD</t>
  </si>
  <si>
    <t>Ingram, Dr. Charles E.</t>
  </si>
  <si>
    <t>CORE*131*F Western Civilization to 1914</t>
  </si>
  <si>
    <t>09/01/2015-12/17/2015 Lecture Tuesday, Thursday 02:00PM - 03:15PM, CORGAN LIBRARY, Room AUD</t>
  </si>
  <si>
    <t>CORE*133*A World Civilizations Since 1453</t>
  </si>
  <si>
    <t>08/31/2015-12/18/2015 Lecture Monday, Wednesday, Friday 10:00AM - 10:50AM, Hafey Marian, Room 301</t>
  </si>
  <si>
    <t>Clasby Jr., Dr. Daniel J.</t>
  </si>
  <si>
    <t>CORE*133*B World Civilizations Since 1453</t>
  </si>
  <si>
    <t>08/31/2015-12/18/2015 Lecture Monday, Wednesday, Friday 12:00PM - 12:50PM, Hafey Marian, Room 303</t>
  </si>
  <si>
    <t>CORE*140A*A African Culture</t>
  </si>
  <si>
    <t>09/01/2015-12/17/2015 Lecture Tuesday, Thursday 09:30AM - 10:45AM, Hafey Marian, Room 511</t>
  </si>
  <si>
    <t>CORE*140R*A Russian Culture</t>
  </si>
  <si>
    <t>08/31/2015-12/18/2015 Lecture Monday, Wednesday, Friday 09:00AM - 09:50AM, Hafey Marian, Room 111</t>
  </si>
  <si>
    <t>Admiraal, Dr. Beth</t>
  </si>
  <si>
    <t>CORE*140W*A Welsh Culture</t>
  </si>
  <si>
    <t>08/31/2015-12/18/2015 Lecture Monday, Wednesday, Friday 12:00PM - 12:50PM, Hafey Marian, Room 201</t>
  </si>
  <si>
    <t>CORE*141F*A Beginning French I</t>
  </si>
  <si>
    <t>09/02/2015-12/18/2015 Lecture Monday, Wednesday, Friday 09:00AM - 09:50AM, McGowan, Room 207</t>
  </si>
  <si>
    <t>Zavada, Mr. Robert</t>
  </si>
  <si>
    <t>CORE*141G*A Beginning German I</t>
  </si>
  <si>
    <t>08/31/2015-12/18/2015 Lecture Monday, Wednesday, Friday 09:00AM - 09:50AM, Hafey Marian, Room 511</t>
  </si>
  <si>
    <t>Gyory, Mr. John F.</t>
  </si>
  <si>
    <t>CORE*141I*A Beginning Italian I</t>
  </si>
  <si>
    <t>08/31/2015-12/18/2015 Lecture Monday, Wednesday, Friday 01:00PM - 01:50PM, Hafey Marian, Room 211</t>
  </si>
  <si>
    <t>Darrell, Dr. Jennifer A.</t>
  </si>
  <si>
    <t>CORE*141S*A Beginning Spanish I</t>
  </si>
  <si>
    <t>08/31/2015-12/18/2015 Lecture Monday, Wednesday, Friday 12:00PM - 12:50PM, Hafey Marian, Room 610</t>
  </si>
  <si>
    <t>Poggi, Ms. Maria M.</t>
  </si>
  <si>
    <t>CORE*141S*B Beginning Spanish I</t>
  </si>
  <si>
    <t>08/31/2015-12/18/2015 Lecture Monday, Wednesday, Friday 01:00PM - 01:50PM, Hafey Marian, Room 610</t>
  </si>
  <si>
    <t>CORE*142S*A Beginning Spanish II</t>
  </si>
  <si>
    <t>08/31/2015-12/18/2015 Lecture Monday, Wednesday, Friday 11:00AM - 11:50AM, Hafey Marian, Room 511</t>
  </si>
  <si>
    <t>CORE*143F*A Intermediate French I</t>
  </si>
  <si>
    <t>09/02/2015-12/18/2015 Lecture Monday, Wednesday, Friday 10:00AM - 10:50AM, McGowan, Room 207</t>
  </si>
  <si>
    <t>CORE*143G*S1 Intermediate German I</t>
  </si>
  <si>
    <t>09/10/2015-12/17/2015 Lecture Thursday 11:00AM - 11:50AM, Hafey Marian, Room 601</t>
  </si>
  <si>
    <t>CORE*143S*A Intermediate Spanish I</t>
  </si>
  <si>
    <t>08/31/2015-12/18/2015 Lecture Monday, Wednesday, Friday 08:00AM - 08:50AM, Hafey Marian, Room 211</t>
  </si>
  <si>
    <t>Rudin, Ms. Roslyn H.</t>
  </si>
  <si>
    <t>CORE*144S*A Intermediate Spanish II</t>
  </si>
  <si>
    <t>08/31/2015-12/18/2015 Lecture Monday, Wednesday, Friday 10:00AM - 10:50AM, Hafey Marian, Room 511</t>
  </si>
  <si>
    <t>CORE*145F*A French Conversation &amp; Comp. I</t>
  </si>
  <si>
    <t>08/31/2015-12/18/2015 Lecture Monday, Wednesday, Friday 11:00AM - 11:50AM, Hafey Marian, Room 601</t>
  </si>
  <si>
    <t>Johnson, Mr. Thomas</t>
  </si>
  <si>
    <t>CORE*145S*A Spanish Conversation &amp; Comp. I</t>
  </si>
  <si>
    <t>08/31/2015-12/18/2015 Lecture Monday, Wednesday, Friday 09:00AM - 09:50AM, Hafey Marian, Room 610</t>
  </si>
  <si>
    <t>Massey, Dr. Anne E.</t>
  </si>
  <si>
    <t>CORE*145S*B Spanish Conversation &amp; Comp. I</t>
  </si>
  <si>
    <t>08/31/2015-12/18/2015 Lecture Monday, Wednesday, Friday 10:00AM - 10:50AM, Hafey Marian, Room 610</t>
  </si>
  <si>
    <t>CORE*150*A Human Behavior &amp; Social Instit</t>
  </si>
  <si>
    <t>08/31/2015-12/18/2015 Lecture Monday, Wednesday, Friday 12:00PM - 12:50PM, McGowan, Room 313</t>
  </si>
  <si>
    <t>Ockerman, Dr. Edwin W.</t>
  </si>
  <si>
    <t>CORE*150*C Human Behavior &amp; Social Instit</t>
  </si>
  <si>
    <t>09/01/2015-12/17/2015 Lecture Tuesday, Thursday 11:00AM - 12:15PM, Hafey Marian, Room 203</t>
  </si>
  <si>
    <t>CORE*153*A Principles of Economics:Macro</t>
  </si>
  <si>
    <t>08/31/2015-12/18/2015 Lecture Monday, Wednesday, Friday 09:00AM - 09:50AM, McGowan, Room 324</t>
  </si>
  <si>
    <t>Rose, Dr. Margarita M.</t>
  </si>
  <si>
    <t>CORE*153*B Principles of Economics:Macro</t>
  </si>
  <si>
    <t>08/31/2015-12/18/2015 Lecture Monday, Wednesday, Friday 10:00AM - 10:50AM, McGowan, Room 311</t>
  </si>
  <si>
    <t>Kepner, Dr. Valerie K.</t>
  </si>
  <si>
    <t>CORE*153*C Principles of Economics:Macro</t>
  </si>
  <si>
    <t>08/31/2015-12/18/2015 Lecture Monday, Wednesday, Friday 11:00AM - 11:50AM, McGowan, Room 311</t>
  </si>
  <si>
    <t>CORE*153*D Principles of Economics:Macro</t>
  </si>
  <si>
    <t>09/01/2015-12/17/2015 Lecture Tuesday, Thursday 02:00PM - 03:15PM, McGowan, Room 324</t>
  </si>
  <si>
    <t>Vaughn, Mr. Royce J.</t>
  </si>
  <si>
    <t>CORE*154*A Introduction to Psychology</t>
  </si>
  <si>
    <t>08/31/2015-12/18/2015 Lecture Monday, Wednesday, Friday 08:00AM - 08:50AM, PARENTE LIFE SCIENCE, Room 101</t>
  </si>
  <si>
    <t>Butler, Dr. Robert C.</t>
  </si>
  <si>
    <t>CORE*154*B Introduction to Psychology</t>
  </si>
  <si>
    <t>08/31/2015-12/18/2015 Lecture Monday, Wednesday, Friday 09:00AM - 09:50AM, PARENTE LIFE SCIENCE, Room 101</t>
  </si>
  <si>
    <t>CORE*154*C Introduction to Psychology</t>
  </si>
  <si>
    <t>08/31/2015-12/18/2015 Lecture Monday, Wednesday, Friday 11:00AM - 11:50AM, Parente Life Science, Room 118</t>
  </si>
  <si>
    <t>Truscott, Dr. James W.</t>
  </si>
  <si>
    <t>CORE*154*D Introduction to Psychology</t>
  </si>
  <si>
    <t>09/01/2015-12/17/2015 Lecture Tuesday, Thursday 08:00AM - 09:15AM, PARENTE LIFE SCIENCE, Room 101</t>
  </si>
  <si>
    <t>CORE*154*F Introduction to Psychology</t>
  </si>
  <si>
    <t>09/01/2015-12/17/2015 Lecture Tuesday, Thursday 12:30PM - 01:45PM, Mulligan, Room 213</t>
  </si>
  <si>
    <t>Church, Dr. Michael A.</t>
  </si>
  <si>
    <t>CORE*154*G Introduction to Psychology</t>
  </si>
  <si>
    <t>09/01/2015-12/17/2015 Lecture Tuesday, Thursday 02:00PM - 03:15PM, Mulligan, Room 213</t>
  </si>
  <si>
    <t>CORE*157*A Introduction to Sociology</t>
  </si>
  <si>
    <t>08/31/2015-12/18/2015 Lecture Monday, Wednesday, Friday 09:00AM - 09:50AM, Hafey Marian, Room 109</t>
  </si>
  <si>
    <t>Costello, Dr. Bridget M.</t>
  </si>
  <si>
    <t>CORE*157*B Introduction to Sociology</t>
  </si>
  <si>
    <t>08/31/2015-12/18/2015 Lecture Monday, Wednesday, Friday 10:00AM - 10:50AM, Hafey Marian, Room 109</t>
  </si>
  <si>
    <t>CORE*161*A Introduction to Literature</t>
  </si>
  <si>
    <t>08/31/2015-12/18/2015 Lecture Monday, Wednesday, Friday 10:00AM - 10:50AM, Hafey Marian, Room 510</t>
  </si>
  <si>
    <t>CORE*161*B Introduction to Literature</t>
  </si>
  <si>
    <t>08/31/2015-12/18/2015 Lecture Monday, Wednesday, Friday 11:00AM - 11:50AM, Hafey Marian, Room 510</t>
  </si>
  <si>
    <t>CORE*161*C Introduction to Literature</t>
  </si>
  <si>
    <t>08/31/2015-12/18/2015 Lecture Monday, Wednesday, Friday 12:00PM - 12:50PM, Hafey Marian, Room 109</t>
  </si>
  <si>
    <t>CORE*161*D Introduction to Literature</t>
  </si>
  <si>
    <t>08/31/2015-12/18/2015 Lecture Monday, Wednesday, Friday 09:00AM - 09:50AM, McGowan, Room 108</t>
  </si>
  <si>
    <t>CORE*162*A A French Literature in English</t>
  </si>
  <si>
    <t>09/01/2015-12/17/2015 Lecture Tuesday, Thursday 12:30PM - 01:45PM, Hafey Marian, Room 203</t>
  </si>
  <si>
    <t>Kraszewski, Dr. Charles S.</t>
  </si>
  <si>
    <t>CORE*164*A Villains in Literature &amp; Film</t>
  </si>
  <si>
    <t>09/01/2015-12/17/2015 Lecture Tuesday, Thursday 08:00AM - 09:15AM, Hafey Marian, Room 510</t>
  </si>
  <si>
    <t>CORE*164*B Science Fiction</t>
  </si>
  <si>
    <t>09/01/2015-12/17/2015 Lecture Tuesday, Thursday 09:30AM - 10:45AM, Hafey Marian, Room 109</t>
  </si>
  <si>
    <t>CORE*164*C Science Fiction</t>
  </si>
  <si>
    <t>09/01/2015-12/17/2015 Lecture Tuesday, Thursday 11:00AM - 12:15PM, Hafey Marian, Room 109</t>
  </si>
  <si>
    <t>CORE*171A*A Acting for Non-Theatre Majors</t>
  </si>
  <si>
    <t>08/31/2015-12/18/2015 Lecture Monday, Wednesday, Friday 12:00PM - 12:50PM, CORGAN LIBRARY, Room 1</t>
  </si>
  <si>
    <t>Godwin, M. Sheileen</t>
  </si>
  <si>
    <t>CORE*171I*B The Art of Improvisation</t>
  </si>
  <si>
    <t>08/31/2015-12/18/2015 Lecture Monday, Wednesday, Friday 01:00PM - 01:50PM, Corgan Library, Room 1</t>
  </si>
  <si>
    <t>CORE*171T*A The Theatre:An Introduction</t>
  </si>
  <si>
    <t>09/01/2015-12/17/2015 Lecture Tuesday, Thursday 11:00AM - 12:15PM, ADMINISTRATION, Room 204</t>
  </si>
  <si>
    <t>Miller, Bro. James H.</t>
  </si>
  <si>
    <t>CORE*172B*A Ballet</t>
  </si>
  <si>
    <t>09/01/2015-12/17/2015 Lecture Tuesday, Thursday 02:00PM - 03:15PM, ADMINISTRATION, Room AUD</t>
  </si>
  <si>
    <t>Harris, Mrs. Jennifer</t>
  </si>
  <si>
    <t>CORE*172J*A Dance - Jazz</t>
  </si>
  <si>
    <t>09/01/2015-12/17/2015 Lecture Tuesday, Thursday 03:30PM - 04:45PM, ADMINISTRATION, Room AUD</t>
  </si>
  <si>
    <t>Harris, Mr. Sean T.</t>
  </si>
  <si>
    <t>CORE*175C*A Contemporary Music</t>
  </si>
  <si>
    <t>09/01/2015-12/17/2015 Lecture Tuesday, Thursday 11:00AM - 12:15PM, ADMINISTRATION, Room 010</t>
  </si>
  <si>
    <t>Temple, Mr. Patrick W.</t>
  </si>
  <si>
    <t>CORE*175G*A Guitar Performance</t>
  </si>
  <si>
    <t>09/01/2015-12/17/2015 Lecture Tuesday, Thursday 12:30PM - 01:45PM, ADMINISTRATION, Room 010</t>
  </si>
  <si>
    <t>CORE*175V*A Fundamental Vocal Technique</t>
  </si>
  <si>
    <t>09/01/2015-12/17/2015 Lecture Tuesday, Thursday 02:00PM - 03:15PM, CAMPUS MINISTRY CENTER, Room MOR</t>
  </si>
  <si>
    <t>CORE*177P*A Art of Photography</t>
  </si>
  <si>
    <t>09/03/2015-12/17/2015 Lecture Thursday 12:30PM - 01:45PM, Hafey Marian, Room 4</t>
  </si>
  <si>
    <t>Rowan Jr., Mr. Ned</t>
  </si>
  <si>
    <t>CORE*177PL*A Art of Photography Lab</t>
  </si>
  <si>
    <t>09/03/2015-12/17/2015 Lecture Thursday 02:00PM - 03:15PM, Hafey Marian, Room 4</t>
  </si>
  <si>
    <t>CORE*177PL*B Art of Photography Lab</t>
  </si>
  <si>
    <t>09/03/2015-12/17/2015 Lecture Thursday 03:30PM - 04:15PM, Hafey Marian, Room 4</t>
  </si>
  <si>
    <t>CORE*178I*A Imaginative Writing</t>
  </si>
  <si>
    <t>09/01/2015-12/17/2015 Lecture Tuesday, Thursday 09:30AM - 10:45AM, Hafey Marian, Room 213</t>
  </si>
  <si>
    <t>CORE*178I*B Imaginative Writing</t>
  </si>
  <si>
    <t>08/31/2015-12/18/2015 Lecture Monday, Wednesday, Friday 08:00AM - 08:50AM, Hafey Marian, Room 603</t>
  </si>
  <si>
    <t>Phillips, Mr. Peter J.</t>
  </si>
  <si>
    <t>CORE*179A*A Film Studies:Wes Anderson</t>
  </si>
  <si>
    <t>09/01/2015-12/17/2015 Lecture Tuesday, Thursday 12:30PM - 01:45PM, Mulligan, Room 090</t>
  </si>
  <si>
    <t>CORE*179W*A Film Studies the Western</t>
  </si>
  <si>
    <t>09/17/2015-12/17/2015 Lecture Tuesday, Thursday 02:00PM - 03:15PM, Hafey Marian, Room 201</t>
  </si>
  <si>
    <t>CORE*180*A Soc Sci in American Context</t>
  </si>
  <si>
    <t>08/31/2015-12/18/2015 Lecture Monday, Wednesday, Friday 09:00AM - 09:50AM, Hafey Marian, Room 603</t>
  </si>
  <si>
    <t>Sosar, Dr. David P.</t>
  </si>
  <si>
    <t>CORE*180*B Soc Sci in American Context</t>
  </si>
  <si>
    <t>08/31/2015-12/18/2015 Lecture Monday, Wednesday, Friday 10:00AM - 10:50AM, Hafey Marian, Room 603</t>
  </si>
  <si>
    <t>CORE*180*C Religion in American Life</t>
  </si>
  <si>
    <t>09/01/2015-12/17/2015 Lecture Tuesday, Thursday 11:00AM - 12:15PM, Hafey Marian, Room 614</t>
  </si>
  <si>
    <t>CORE*180*D Religion in American Life</t>
  </si>
  <si>
    <t>09/01/2015-12/17/2015 Lecture Tuesday, Thursday 12:30PM - 01:45PM, Hafey Marian, Room 614</t>
  </si>
  <si>
    <t>CORE*180*F Commodities and Society</t>
  </si>
  <si>
    <t>09/01/2015-12/17/2015 Lecture Tuesday, Thursday 08:00AM - 09:15AM, Hafey Marian, Room 603</t>
  </si>
  <si>
    <t>Mackaman, Dr. Thomas</t>
  </si>
  <si>
    <t>CORE*180*G Commodities and Society</t>
  </si>
  <si>
    <t>09/01/2015-12/17/2015 Lecture Tuesday, Thursday 09:30AM - 10:45AM, Hafey Marian, Room 603</t>
  </si>
  <si>
    <t>CORE*181*A American Civilization to 1914</t>
  </si>
  <si>
    <t>08/31/2015-12/18/2015 Lecture Monday, Wednesday, Friday 08:00AM - 08:50AM, Hafey Marian, Room 510</t>
  </si>
  <si>
    <t>CORE*181*B American Civilization to 1914</t>
  </si>
  <si>
    <t>08/31/2015-12/18/2015 Lecture Monday, Wednesday, Friday 09:00AM - 09:50AM, Hafey Marian, Room 510</t>
  </si>
  <si>
    <t>CORE*187*A American Social Concerns</t>
  </si>
  <si>
    <t>08/31/2015-12/18/2015 Lecture Monday, Wednesday, Friday 08:00AM - 08:50AM, McGowan, Room 204</t>
  </si>
  <si>
    <t>Palmeri, Mr. Louis T.</t>
  </si>
  <si>
    <t>CORE*188*A American Government</t>
  </si>
  <si>
    <t>08/31/2015-12/18/2015 Lecture Monday, Wednesday, Friday 09:00AM - 09:50AM, Hafey Marian, Room 614</t>
  </si>
  <si>
    <t>Rish, Dr. Joseph G.</t>
  </si>
  <si>
    <t>CORE*188*B American Government</t>
  </si>
  <si>
    <t>09/01/2015-12/17/2015 Lecture Tuesday, Thursday 09:30AM - 10:45AM, McGowan, Room 315</t>
  </si>
  <si>
    <t>CORE*190*A Globalization/Fut of Terrorism</t>
  </si>
  <si>
    <t>08/31/2015-12/18/2015 Lecture Monday, Wednesday, Friday 10:00AM - 10:50AM, McGowan, Room 313</t>
  </si>
  <si>
    <t>Chakraborty, Panakaj</t>
  </si>
  <si>
    <t>CORE*190*B Global Dimensions of Sports</t>
  </si>
  <si>
    <t>09/01/2015-12/17/2015 Lecture Tuesday, Thursday 02:00PM - 03:15PM, Hafey Marian, Room 303</t>
  </si>
  <si>
    <t>Zbiek, Dr. Paul J.</t>
  </si>
  <si>
    <t>CORE*190*C Gender and Globalization</t>
  </si>
  <si>
    <t>08/31/2015-12/16/2015 Lecture Monday, Wednesday 02:00PM - 03:15PM, McGowan, Room 324</t>
  </si>
  <si>
    <t>19 / 30</t>
  </si>
  <si>
    <t>CORE*191*A Global History Since 1914</t>
  </si>
  <si>
    <t>08/31/2015-12/18/2015 Lecture Monday, Wednesday, Friday 09:00AM - 09:50AM, Hafey Marian, Room 303</t>
  </si>
  <si>
    <t>Scarboro, Dr. Cristofer A.</t>
  </si>
  <si>
    <t>16 / 25</t>
  </si>
  <si>
    <t>CORE*191*B Global History Since 1914</t>
  </si>
  <si>
    <t>08/31/2015-12/18/2015 Lecture Monday, Wednesday, Friday 10:00AM - 10:50AM, Hafey Marian, Room 303</t>
  </si>
  <si>
    <t>CORE*191*C Global History Since 1914</t>
  </si>
  <si>
    <t>08/31/2015-12/18/2015 Lecture Monday, Wednesday, Friday 11:00AM - 11:50AM, Hafey Marian, Room 303</t>
  </si>
  <si>
    <t>CORE*193*A Globalization/Intern Business</t>
  </si>
  <si>
    <t>09/01/2015-12/17/2015 Lecture Tuesday, Thursday 09:30AM - 10:45AM, McGowan, Room 201</t>
  </si>
  <si>
    <t>Lantz, Dr. Garold A.</t>
  </si>
  <si>
    <t>CORE*193*B Globalization/Intern Business</t>
  </si>
  <si>
    <t>09/01/2015-12/17/2015 Lecture Tuesday, Thursday 11:00AM - 12:15PM, McGowan, Room 201</t>
  </si>
  <si>
    <t>CORE*193*C Globalization/Intern Business</t>
  </si>
  <si>
    <t>09/01/2015-12/17/2015 Lecture Tuesday, Thursday 12:30PM - 01:45PM, McGowan, Room 315</t>
  </si>
  <si>
    <t>Yudichak, Mrs. Heather</t>
  </si>
  <si>
    <t>CORE*193*D Globalization/Intern Business</t>
  </si>
  <si>
    <t>09/01/2015-12/17/2015 Lecture Tuesday, Thursday 02:00PM - 03:15PM, McGowan, Room 315</t>
  </si>
  <si>
    <t>CORE*250*A Catholicism</t>
  </si>
  <si>
    <t>08/31/2015-12/18/2015 Lecture Monday, Wednesday, Friday 01:00PM - 01:50PM, Hafey Marian, Room 201</t>
  </si>
  <si>
    <t>Looney, Rev. Thomas</t>
  </si>
  <si>
    <t>CORE*250*B Catholicism</t>
  </si>
  <si>
    <t>09/01/2015-12/17/2015 Lecture Tuesday, Thursday 12:30PM - 01:45PM, Hafey Marian, Room 603</t>
  </si>
  <si>
    <t>Banick, Mnsr. Thomas</t>
  </si>
  <si>
    <t>CORE*250*C Catholicism</t>
  </si>
  <si>
    <t>09/01/2015-12/17/2015 Lecture Tuesday, Thursday 02:00PM - 03:15PM, Hafey Marian, Room 603</t>
  </si>
  <si>
    <t>Pepper, Csc, Rev. Stephen C.</t>
  </si>
  <si>
    <t>CORE*251*A Old Testament</t>
  </si>
  <si>
    <t>09/01/2015-12/17/2015 Lecture Tuesday, Thursday 11:00AM - 12:15PM, Hafey Marian, Room 213</t>
  </si>
  <si>
    <t>Rev. Brent A. Kruger, C.S.C.</t>
  </si>
  <si>
    <t>CORE*251*B Old Testament</t>
  </si>
  <si>
    <t>09/01/2015-12/17/2015 Lecture Tuesday, Thursday 12:30PM - 01:45PM, Hafey Marian, Room 213</t>
  </si>
  <si>
    <t>Waitlisted</t>
  </si>
  <si>
    <t>CORE*252*A New Testament</t>
  </si>
  <si>
    <t>08/31/2015-12/18/2015 Lecture Monday, Wednesday, Friday 11:00AM - 11:50AM, Hafey Marian, Room 603</t>
  </si>
  <si>
    <t>CORE*252*B New Testament</t>
  </si>
  <si>
    <t>08/31/2015-12/18/2015 Lecture Monday, Wednesday, Friday 12:00PM - 12:50PM, Hafey Marian, Room 603</t>
  </si>
  <si>
    <t>CORE*259*A The Mystical Tradition</t>
  </si>
  <si>
    <t>08/31/2015-12/16/2015 Lecture Monday, Wednesday 02:00PM - 03:15PM, Hafey Marian, Room 603</t>
  </si>
  <si>
    <t>Minore, Dr. Anna M.</t>
  </si>
  <si>
    <t>CORE*259*B The Mystical Tradition</t>
  </si>
  <si>
    <t>09/01/2015-12/17/2015 Lecture Tuesday, Thursday 09:30AM - 10:45AM, Hafey Marian, Room 510</t>
  </si>
  <si>
    <t>CORE*260*A Christian Ethics</t>
  </si>
  <si>
    <t>08/31/2015-12/18/2015 Lecture Monday, Wednesday, Friday 09:00AM - 09:50AM, McGowan, Room 311</t>
  </si>
  <si>
    <t>Issing C.S.C., Rev. Daniel</t>
  </si>
  <si>
    <t>CORE*260*B Christian Ethics</t>
  </si>
  <si>
    <t>08/31/2015-12/18/2015 Lecture Monday, Wednesday, Friday 10:00AM - 10:50AM, Hafey Marian, Room 111</t>
  </si>
  <si>
    <t>Shuman, Dr. Joel J.</t>
  </si>
  <si>
    <t>CORE*260*C Christian Ethics</t>
  </si>
  <si>
    <t>08/31/2015-12/18/2015 Lecture Monday, Wednesday, Friday 11:00AM - 11:50AM, Hafey Marian, Room 111</t>
  </si>
  <si>
    <t>CORE*260*D Christian Ethics</t>
  </si>
  <si>
    <t>08/31/2015-12/18/2015 Lecture Monday, Wednesday, Friday 01:00PM - 01:50PM, Hafey Marian, Room 213</t>
  </si>
  <si>
    <t>CORE*264*A Issues Christian Social Ethics</t>
  </si>
  <si>
    <t>09/01/2015-12/17/2015 Lecture Tuesday, Thursday 09:30AM - 10:45AM, CORGAN LIBRARY, Room AUD</t>
  </si>
  <si>
    <t>CORE*264*B Issues Christian Social Ethics</t>
  </si>
  <si>
    <t>09/01/2015-12/17/2015 Lecture Tuesday, Thursday 11:00AM - 12:15PM, CORGAN LIBRARY, Room AUD</t>
  </si>
  <si>
    <t>CORE*265*A Christian Ethics &amp; the Envrnmt</t>
  </si>
  <si>
    <t>08/31/2015-12/18/2015 Lecture Monday, Wednesday, Friday 08:00AM - 08:50AM, Hafey Marian, Room 213</t>
  </si>
  <si>
    <t>14 / 25</t>
  </si>
  <si>
    <t>CORE*265*B Christian Ethics &amp; the Envrnmt</t>
  </si>
  <si>
    <t>08/31/2015-12/18/2015 Lecture Monday, Wednesday, Friday 09:00AM - 09:50AM, Hafey Marian, Room 213</t>
  </si>
  <si>
    <t>CORE*270*A Natural Science Perspectives</t>
  </si>
  <si>
    <t>08/31/2015-12/18/2015 Lecture Monday, Wednesday, Friday 09:00AM - 09:50AM, Mulligan, Room 212</t>
  </si>
  <si>
    <t>Fredericks, Dr. Sharon</t>
  </si>
  <si>
    <t>CORE*270*B Natural Science Perspectives</t>
  </si>
  <si>
    <t>08/31/2015-12/18/2015 Lecture Monday, Wednesday, Friday 11:00AM - 11:50AM, Administration, Room 222</t>
  </si>
  <si>
    <t>CORE*270*C Natural Science Perspectives</t>
  </si>
  <si>
    <t>08/31/2015-12/16/2015 Lecture Monday, Wednesday 02:00PM - 03:15PM, Mulligan, Room 213</t>
  </si>
  <si>
    <t>CORE*270*D Natural Science Perspectives</t>
  </si>
  <si>
    <t>09/01/2015-12/17/2015 Lecture Tuesday, Thursday 02:00PM - 03:15PM, Mulligan, Room 212</t>
  </si>
  <si>
    <t>CORE*270*F Natural Science Perspectives</t>
  </si>
  <si>
    <t>09/01/2015-12/17/2015 Lecture Tuesday, Thursday 02:00PM - 03:15PM, Mulligan, Room 211</t>
  </si>
  <si>
    <t>CORE*270E*A Natrl Sci Persp: Environ Sci</t>
  </si>
  <si>
    <t>09/01/2015-12/17/2015 Lecture Tuesday, Thursday 12:30PM - 01:45PM, McGowan, Room 311</t>
  </si>
  <si>
    <t>Mangan, Dr. Brian</t>
  </si>
  <si>
    <t>CORE*272*A Chemistry in Context</t>
  </si>
  <si>
    <t>08/31/2015-12/16/2015 Lecture Monday, Wednesday 02:00PM - 03:15PM, Thomas J. O'Hara Hall, Room 108</t>
  </si>
  <si>
    <t>Weiland, Dr. Sunny M.</t>
  </si>
  <si>
    <t>CORE*276*A Forensic Biology</t>
  </si>
  <si>
    <t>08/31/2015-12/18/2015 Lecture Monday, Wednesday, Friday 10:00AM - 10:50AM, PARENTE LIFE SCIENCE, Room 212</t>
  </si>
  <si>
    <t>CORE*280*A Introduction to Philosophy</t>
  </si>
  <si>
    <t>08/31/2015-12/18/2015 Lecture Monday, Wednesday, Friday 08:00AM - 08:50AM, McGowan, Room 109</t>
  </si>
  <si>
    <t>Stine, Mr. Chrisopher M.</t>
  </si>
  <si>
    <t>CORE*280*B Introduction to Philosophy</t>
  </si>
  <si>
    <t>08/31/2015-12/18/2015 Lecture Monday, Wednesday, Friday 09:00AM - 09:50AM, McGowan, Room 109</t>
  </si>
  <si>
    <t>CORE*280*C Introduction to Philosophy</t>
  </si>
  <si>
    <t>08/31/2015-12/18/2015 Lecture Monday, Wednesday, Friday 09:00AM - 09:50AM, Hafey Marian, Room 203</t>
  </si>
  <si>
    <t>Bassham, Dr. Gregory H.</t>
  </si>
  <si>
    <t>CORE*280*D Introduction to Philosophy</t>
  </si>
  <si>
    <t>08/31/2015-12/18/2015 Lecture Monday, Wednesday, Friday 10:00AM - 10:50AM, Hafey Marian, Room 203</t>
  </si>
  <si>
    <t>CORE*280*F Introduction to Philosophy</t>
  </si>
  <si>
    <t>08/31/2015-12/18/2015 Lecture Monday, Wednesday, Friday 12:00PM - 12:50PM, Hafey Marian, Room 111</t>
  </si>
  <si>
    <t>CORE*280*G Introduction to Philosophy</t>
  </si>
  <si>
    <t>09/01/2015-12/17/2015 Lecture Tuesday, Thursday 12:30PM - 01:45PM, Hafey Marian, Room 109</t>
  </si>
  <si>
    <t>Irwin, Dr. William T.</t>
  </si>
  <si>
    <t>CORE*282*A Death and the Meaning of Life</t>
  </si>
  <si>
    <t>08/31/2015-12/18/2015 Lecture Monday, Wednesday, Friday 11:00AM - 11:50AM, Hafey Marian, Room 211</t>
  </si>
  <si>
    <t>CORE*283*A Popular Culture &amp; Philosophy</t>
  </si>
  <si>
    <t>08/31/2015-12/18/2015 Lecture Monday, Wednesday, Friday 09:00AM - 09:50AM, CORGAN LIBRARY, Room AUD</t>
  </si>
  <si>
    <t>CORE*283*B Popular Culture &amp; Philosophy</t>
  </si>
  <si>
    <t>08/31/2015-12/18/2015 Lecture Monday, Wednesday, Friday 10:00AM - 10:50AM, CORGAN LIBRARY, Room AUD</t>
  </si>
  <si>
    <t>CORE*285*A Eastern Philosophy</t>
  </si>
  <si>
    <t>09/01/2015-12/17/2015 Lecture Tuesday, Thursday 02:00PM - 03:15PM, Hafey Marian, Room 109</t>
  </si>
  <si>
    <t>Term</t>
  </si>
  <si>
    <t>Status</t>
  </si>
  <si>
    <t>Section Name and Title</t>
  </si>
  <si>
    <t>Location</t>
  </si>
  <si>
    <t>Meeting Information</t>
  </si>
  <si>
    <t>Faculty</t>
  </si>
  <si>
    <t>Available/ Capacity</t>
  </si>
  <si>
    <t>Credits</t>
  </si>
  <si>
    <t>CEUs</t>
  </si>
  <si>
    <t>Academic Level</t>
  </si>
  <si>
    <t>Printed Comments</t>
  </si>
  <si>
    <t>CORE*286*A Ethics and the Good Life</t>
  </si>
  <si>
    <t>09/01/2015-12/17/2015 Lecture Tuesday, Thursday 12:30PM - 01:45PM, Hafey Marian, Room 201</t>
  </si>
  <si>
    <t>Reitsma, Dr. Regan L.</t>
  </si>
  <si>
    <t>CS*116*A Fundamentals of Programming I</t>
  </si>
  <si>
    <t>08/31/2015-12/18/2015 Lecture Monday, Friday 11:00AM - 11:50AM, ADMINISTRATION, Room 202</t>
  </si>
  <si>
    <t>CS*116*B Fundamentals of Programming I</t>
  </si>
  <si>
    <t>08/31/2015-12/18/2015 Lecture Monday, Friday 12:00PM - 12:50PM, ADMINISTRATION, Room 202</t>
  </si>
  <si>
    <t>CS*116L*A Fndmntls of Programming I Lab</t>
  </si>
  <si>
    <t>09/03/2015-12/17/2015 Lecture Thursday 03:30PM - 05:30PM, ADMINISTRATION, Room 425</t>
  </si>
  <si>
    <t>CS*116L*C Fndmntls of Programming I Lab</t>
  </si>
  <si>
    <t>09/04/2015-12/18/2015 Lecture Friday 08:00AM - 10:00AM, ADMINISTRATION, Room 425</t>
  </si>
  <si>
    <t>CS*232*A Data Structures</t>
  </si>
  <si>
    <t>08/31/2015-12/18/2015 Lecture Monday, Wednesday, Friday 10:00AM - 10:50AM, Administration, Room 202</t>
  </si>
  <si>
    <t>Jump, Dr. Maria E.</t>
  </si>
  <si>
    <t>CS*232L*A Data Structures Lab</t>
  </si>
  <si>
    <t>09/02/2015-12/16/2015 Lecture Wednesday 03:30PM - 05:30PM, ADMINISTRATION, Room 425</t>
  </si>
  <si>
    <t>CS*256*A Database Management Systems</t>
  </si>
  <si>
    <t>20 / 30</t>
  </si>
  <si>
    <t>CS*256L*A Database Management Sys. Lab</t>
  </si>
  <si>
    <t>08/31/2015-12/14/2015 Lecture Monday 03:30PM - 05:30PM, ADMINISTRATION, Room 425</t>
  </si>
  <si>
    <t>CS*380*A Image Processing &amp; Parallelism</t>
  </si>
  <si>
    <t>08/31/2015-12/16/2015 Lecture Monday, Wednesday 02:00PM - 03:15PM, Administration, Room 203</t>
  </si>
  <si>
    <t>CS*448*A Artificial Intelligence</t>
  </si>
  <si>
    <t>09/01/2015-12/17/2015 Lecture Tuesday, Thursday 11:00AM - 12:15PM, Mulligan, Room 211</t>
  </si>
  <si>
    <t>14 / 20</t>
  </si>
  <si>
    <t>CS*480*A Software Engineering/Proj Mgmn</t>
  </si>
  <si>
    <t>09/01/2015-12/17/2015 Lecture Tuesday, Thursday 09:30AM - 10:45AM, ADMINISTRATION, Room 426</t>
  </si>
  <si>
    <t>18 / 20</t>
  </si>
  <si>
    <t>ECON*112*A Principles of Economics:Micro</t>
  </si>
  <si>
    <t>08/31/2015-12/18/2015 Lecture Monday, Wednesday, Friday 10:00AM - 10:50AM, McGowan, Room 324</t>
  </si>
  <si>
    <t>ECON*112*B Principles of Economics:Micro</t>
  </si>
  <si>
    <t>09/01/2015-12/17/2015 Lecture Tuesday, Thursday 09:30AM - 10:45AM, McGowan, Room 324</t>
  </si>
  <si>
    <t>ECON*112*C Principles of Economics:Micro</t>
  </si>
  <si>
    <t>09/01/2015-12/17/2015 Lecture Tuesday, Thursday 11:00AM - 12:15PM, McGowan, Room 324</t>
  </si>
  <si>
    <t>ECON*221*A Quant Methods Business/Econ I</t>
  </si>
  <si>
    <t>08/31/2015-12/18/2015 Lecture Monday, Wednesday, Friday 09:00AM - 09:50AM, McGowan, Room 104</t>
  </si>
  <si>
    <t>Seitchik, Mr. Steven H.</t>
  </si>
  <si>
    <t>ECON*221*B Quant Methods Business/Econ I</t>
  </si>
  <si>
    <t>08/31/2015-12/18/2015 Lecture Monday, Wednesday, Friday 11:00AM - 11:50AM, McGowan, Room 207</t>
  </si>
  <si>
    <t>ECON*221*C Quant Methods Business/Econ I</t>
  </si>
  <si>
    <t>09/01/2015-12/17/2015 Lecture Tuesday, Thursday 09:30AM - 10:45AM, McGowan, Room 311</t>
  </si>
  <si>
    <t>ECON*353*A Money/Banking/Financial Inst</t>
  </si>
  <si>
    <t>08/31/2015-12/18/2015 Lecture Monday, Wednesday, Friday 01:00PM - 01:50PM, McGowan, Room 324</t>
  </si>
  <si>
    <t>ECON*355*A History Economic Analysis</t>
  </si>
  <si>
    <t>09/03/2015-12/17/2015 Lecture Tuesday, Thursday 11:00AM - 12:15PM, McGowan, Room 315</t>
  </si>
  <si>
    <t>20 / 25</t>
  </si>
  <si>
    <t>ECON*356*A Econ Development/Intnatl Geog</t>
  </si>
  <si>
    <t>08/31/2015-12/18/2015 Lecture Monday, Wednesday, Friday 11:00AM - 11:50AM, McGowan, Room 324</t>
  </si>
  <si>
    <t>17 / 25</t>
  </si>
  <si>
    <t>EDUC*202*A Educ. Phil., Ethics, Issues</t>
  </si>
  <si>
    <t>09/01/2015-12/17/2015 Lecture Tuesday, Thursday 09:30AM - 10:45AM, Thomas J. O'Hara Hall, Room 116</t>
  </si>
  <si>
    <t>Drazdowski, Dr. Thomas A.</t>
  </si>
  <si>
    <t>26 / 30</t>
  </si>
  <si>
    <t>EDUC*202*B Educ. Phil., Ethics, Issues</t>
  </si>
  <si>
    <t>09/01/2015-12/17/2015 Lecture Tuesday, Thursday 11:00AM - 12:15PM, Thomas J. O'Hara Hall, Room 116</t>
  </si>
  <si>
    <t>18 / 30</t>
  </si>
  <si>
    <t>EDUC*215*A Devlpmnt, Cognition &amp; Learning</t>
  </si>
  <si>
    <t>08/31/2015-12/18/2015 Lecture Monday, Wednesday, Friday 10:00AM - 10:50AM, Thomas J. O'Hara Hall, Room 115</t>
  </si>
  <si>
    <t>Knaub, Ms. Marlene R.</t>
  </si>
  <si>
    <t>17 / 30</t>
  </si>
  <si>
    <t>EDUC*220*A Educ of Young Children</t>
  </si>
  <si>
    <t>09/01/2015-12/17/2015 Lecture Tuesday, Thursday 12:30PM - 01:45PM, Thomas J. O'Hara Hall, Room 115</t>
  </si>
  <si>
    <t>EDUC*230*E Elem Mltcltrl, Linguistic/Inst</t>
  </si>
  <si>
    <t>08/31/2015-12/16/2015 Lecture Monday, Wednesday 04:15PM - 05:30PM, Thomas J. O'Hara Hall, Room 117</t>
  </si>
  <si>
    <t>Ms. Jessica Jacobs</t>
  </si>
  <si>
    <t>Tarnowski, Mrs. Lynn</t>
  </si>
  <si>
    <t>EDUC*233*A Princ. of Athletic Coaching</t>
  </si>
  <si>
    <t>09/01/2015-12/17/2015 Lecture Tuesday, Thursday 09:30AM - 10:45AM, Scandlon Gym, Room GYM</t>
  </si>
  <si>
    <t>Andrejko, Mr. J.P.</t>
  </si>
  <si>
    <t>EDUC*260*A Early Literacy Methods</t>
  </si>
  <si>
    <t>09/01/2015-12/17/2015 Lecture Tuesday, Thursday 11:00AM - 12:15PM, Thomas J. O'Hara Hall, Room 115</t>
  </si>
  <si>
    <t>Ayre, Dr. Laurie M.</t>
  </si>
  <si>
    <t>18 / 24</t>
  </si>
  <si>
    <t>EDUC*270*A Intro to Special Education</t>
  </si>
  <si>
    <t>09/01/2015-12/17/2015 Lecture Tuesday, Thursday 09:30AM - 10:45AM, Thomas J. O'Hara Hall, Room 127</t>
  </si>
  <si>
    <t>Yech, Ms. Sheri L.</t>
  </si>
  <si>
    <t>EDUC*305*A Assessment I</t>
  </si>
  <si>
    <t>08/31/2015-12/18/2015 Lecture Monday, Wednesday, Friday 09:00AM - 09:50AM, Thomas J. O'Hara Hall, Room 108</t>
  </si>
  <si>
    <t>EDUC*306*A PK-6 Assessment II</t>
  </si>
  <si>
    <t>09/01/2015-12/17/2015 Lecture Tuesday, Thursday 02:00PM - 03:15PM, Thomas J. O'Hara Hall, Room 117</t>
  </si>
  <si>
    <t>Evans, Mr. Lee</t>
  </si>
  <si>
    <t>EDUC*331*A Technology Module II</t>
  </si>
  <si>
    <t>08/31/2015-12/14/2015 Lecture Monday 01:00PM - 01:50PM, Thomas J. O'Hara Hall, Room 127</t>
  </si>
  <si>
    <t>14 / 30</t>
  </si>
  <si>
    <t>EDUC*351*A Creative Arts in the Classroom</t>
  </si>
  <si>
    <t>09/01/2015-12/17/2015 Lecture Tuesday, Thursday 02:00PM - 03:15PM, Thomas J. O'Hara Hall, Room 108</t>
  </si>
  <si>
    <t>EDUC*360*A Literacy Foundtns Primary Grad</t>
  </si>
  <si>
    <t>09/01/2015-12/17/2015 Lecture Tuesday, Thursday 09:30AM - 10:45AM, Thomas J. O'Hara Hall, Room 115</t>
  </si>
  <si>
    <t>Richards, Mr. Robert W.</t>
  </si>
  <si>
    <t>15 / 30</t>
  </si>
  <si>
    <t>EDUC*366*A Secndry Mthds Teach Diverse St</t>
  </si>
  <si>
    <t>09/01/2015-12/17/2015 Lecture Tuesday, Thursday 02:00PM - 03:15PM, Thomas J. O'Hara Hall, Room 116</t>
  </si>
  <si>
    <t>22 / 30</t>
  </si>
  <si>
    <t>EDUC*370*A Specifically Designed Instr</t>
  </si>
  <si>
    <t>09/01/2015-12/17/2015 Lecture Tuesday, Thursday 08:00AM - 09:15AM, Thomas J. O'Hara Hall, Room 127</t>
  </si>
  <si>
    <t>Koury, Dr. Michael</t>
  </si>
  <si>
    <t>EDUC*390*E Differentiated Reading</t>
  </si>
  <si>
    <t>09/01/2015-12/17/2015 Lecture Tuesday, Thursday 03:30PM - 04:45PM, Thomas J. O'Hara Hall, Room 116</t>
  </si>
  <si>
    <t>15 / 24</t>
  </si>
  <si>
    <t>EDUC*420*A Social Studies Mthds (PK-4)</t>
  </si>
  <si>
    <t>09/01/2015-12/17/2015 Lecture Tuesday, Thursday 12:30PM - 01:45PM, Thomas J. O'Hara Hall, Room 117</t>
  </si>
  <si>
    <t>16 / 30</t>
  </si>
  <si>
    <t>EDUC*421*A Math Methods (PK-4)</t>
  </si>
  <si>
    <t>08/31/2015-12/19/2015 Lecture Monday, Wednesday, Friday 09:00AM - 09:50AM, Thomas J. O'Hara Hall, Room 117 (more)...</t>
  </si>
  <si>
    <t>Asklar, Mr. Joseph M.</t>
  </si>
  <si>
    <t>EDUC*422*A Science Methods (PK-4)</t>
  </si>
  <si>
    <t>08/31/2015-12/19/2015 Lecture Monday, Wednesday, Friday 10:00AM - 10:50AM, Thomas J. O'Hara Hall, Room 108 (more)...</t>
  </si>
  <si>
    <t>EDUC*423*A Literacy Across Curriculum</t>
  </si>
  <si>
    <t>08/31/2015-12/19/2015 Lecture Monday, Wednesday, Friday 11:00AM - 11:50AM, Thomas J. O'Hara Hall, Room 116 (more)...</t>
  </si>
  <si>
    <t>Yurko, Dr. Jill S.</t>
  </si>
  <si>
    <t>EDUC*440*EL Inclusive Education PK-4</t>
  </si>
  <si>
    <t>08/31/2015-12/19/2015 Lecture Days to be Announced, Times to be Announced, Room to be Announced</t>
  </si>
  <si>
    <t>ENGL*200*A Found Sem:Hist Lit in English</t>
  </si>
  <si>
    <t>08/31/2015-12/18/2015 Seminar Monday, Wednesday, Friday 01:00PM - 01:50PM, Hafey Marian, Room 511</t>
  </si>
  <si>
    <t>ENGL*222*A Intro to Professional Writing</t>
  </si>
  <si>
    <t>08/31/2015-12/18/2015 Lecture Monday, Wednesday, Friday 10:00AM - 10:50AM, McGowan, Room 223</t>
  </si>
  <si>
    <t>ENGL*321*A Creative Wrt Wkshp: Short Stry</t>
  </si>
  <si>
    <t>09/02/2015-12/16/2015 Lecture Monday, Wednesday 02:00PM - 03:15PM, Hafey Marian, Room 510</t>
  </si>
  <si>
    <t>ENGL*328*A Teachng Wrtg:Theory/Practice</t>
  </si>
  <si>
    <t>08/31/2015-12/18/2015 Lecture Monday, Wednesday, Friday 01:00PM - 01:50PM, McGowan, Room 313</t>
  </si>
  <si>
    <t>13 / 16</t>
  </si>
  <si>
    <t>ENGL*352*A Renaissance Literature</t>
  </si>
  <si>
    <t>08/31/2015-12/18/2015 Lecture Monday, Wednesday, Friday 11:00AM - 11:50AM, Hafey Marian, Room 201</t>
  </si>
  <si>
    <t>ENGL*364*A Postmodernist Literature</t>
  </si>
  <si>
    <t>08/31/2015-12/18/2015 Lecture Monday, Wednesday, Friday 12:00PM - 12:50PM, Hafey Marian, Room 601</t>
  </si>
  <si>
    <t>Bukeavich, Dr. Neal R.</t>
  </si>
  <si>
    <t>ENGL*373*A The Novel</t>
  </si>
  <si>
    <t>09/01/2015-12/17/2015 Lecture Tuesday, Thursday 09:30AM - 10:45AM, Hafey Marian, Room 601</t>
  </si>
  <si>
    <t>ENGL*491*A Senior Seminar-Literature</t>
  </si>
  <si>
    <t>09/01/2015-12/17/2015 Lecture Tuesday, Thursday 02:00PM - 03:15PM, Hafey Marian, Room 511</t>
  </si>
  <si>
    <t>Field, Dr. Robin E.</t>
  </si>
  <si>
    <t>ENGR*250*A Intro Engineering Sys &amp; Design</t>
  </si>
  <si>
    <t>09/15/2015-12/17/2015 Lecture Tuesday, Thursday 11:00AM - 12:15PM, McGowan, Room 409</t>
  </si>
  <si>
    <t>20 / 20</t>
  </si>
  <si>
    <t>ENST*200*A Earth/Space Science</t>
  </si>
  <si>
    <t>08/31/2015-12/18/2015 Lecture Monday, Wednesday, Friday 10:00AM - 10:50AM, Mulligan, Room 202</t>
  </si>
  <si>
    <t>ENST*201*A Environmental Science I</t>
  </si>
  <si>
    <t>ENST*201L*A Environmental Science I Lab</t>
  </si>
  <si>
    <t>09/01/2015-12/15/2015 Laboratory Tuesday 02:00PM - 05:00PM, Mulligan, Room 210</t>
  </si>
  <si>
    <t>ENST*201L*B Environmental Science I Lab</t>
  </si>
  <si>
    <t>09/02/2015-12/16/2015 Laboratory Wednesday 02:00PM - 05:00PM, Mulligan, Room 210</t>
  </si>
  <si>
    <t>ENST*401H*A Chesapeake Bay Ecology</t>
  </si>
  <si>
    <t>09/02/2015-12/16/2015 Lecture Wednesday 01:00PM - 02:00PM, Mulligan, Room 210</t>
  </si>
  <si>
    <t>Week long trip to the Chesapeake Bay in Oct.</t>
  </si>
  <si>
    <t>ENST*491*A Environmental Research</t>
  </si>
  <si>
    <t>08/31/2015-12/19/2015 Lecture Days to be Announced, Times to be AnnouncedEnvironmental Science, Room 1</t>
  </si>
  <si>
    <t>EXSC*101*A Intro to Exercise Science</t>
  </si>
  <si>
    <t>08/31/2015-12/18/2015 Lecture Monday, Wednesday, Friday 10:00AM - 10:50AM, King's on the Square, Room 210</t>
  </si>
  <si>
    <t>Kretzschmar, Dr. Jan</t>
  </si>
  <si>
    <t>18 / 42</t>
  </si>
  <si>
    <t>EXSC*280*A Kinesiology</t>
  </si>
  <si>
    <t>29 / 30</t>
  </si>
  <si>
    <t>EXSC*280*B Kinesiology</t>
  </si>
  <si>
    <t>EXSC*300*A Sci of Strength &amp; Conditioning</t>
  </si>
  <si>
    <t>08/31/2015-12/18/2015 Lecture Monday, Wednesday, Friday 08:00AM - 08:50AM, King's on the Square, Room 164</t>
  </si>
  <si>
    <t>Non-majors must have permission of instructor</t>
  </si>
  <si>
    <t>EXSC*300L*A Strength &amp; Conditioning Lab</t>
  </si>
  <si>
    <t>09/03/2015-12/17/2015 Lecture Thursday 02:00PM - 05:00PM, King's on the Square, Room 166</t>
  </si>
  <si>
    <t>EXSC*309*A Electrocardiology</t>
  </si>
  <si>
    <t>08/31/2015-12/18/2015 Lecture Monday, Wednesday, Friday 11:00AM - 11:50AM, King's on the Square, Room 164</t>
  </si>
  <si>
    <t>FIN*351*A Advanced Financial Management</t>
  </si>
  <si>
    <t>09/01/2015-12/17/2015 Lecture Tuesday, Thursday 11:00AM - 12:15PM, McGowan, Room 204</t>
  </si>
  <si>
    <t>Liebler, Dr. Robert J.</t>
  </si>
  <si>
    <t>FIN*355*A Investments</t>
  </si>
  <si>
    <t>09/01/2015-12/17/2015 Lecture Tuesday, Thursday 09:30AM - 10:45AM, McGowan, Room 204</t>
  </si>
  <si>
    <t>FIN*378*A International Finance</t>
  </si>
  <si>
    <t>09/01/2015-12/17/2015 Lecture Tuesday, Thursday 12:30PM - 01:45PM, McGowan, Room 201</t>
  </si>
  <si>
    <t>FS*279*A Forensic Biology</t>
  </si>
  <si>
    <t>17 / 20</t>
  </si>
  <si>
    <t>GEOG*201*A Environmental Science I</t>
  </si>
  <si>
    <t>GEOG*201L*A Environmental Science I Lab</t>
  </si>
  <si>
    <t>08/31/2015-12/19/2015 Laboratory Wednesday 02:00PM - 05:00PM, Mulligan, Room 210</t>
  </si>
  <si>
    <t>GEOG*201L*B Environmental Science I Lab</t>
  </si>
  <si>
    <t>08/31/2015-12/19/2015 Laboratory Tuesday 02:00PM - 05:00PM, Mulligan, Room 210</t>
  </si>
  <si>
    <t>GEOG*211*A Introduction to Geography</t>
  </si>
  <si>
    <t>09/01/2015-12/17/2015 Lecture Tuesday, Thursday 09:30AM - 10:45AM, Hafey Marian, Room 303</t>
  </si>
  <si>
    <t>GEOG*356*A Econ Development/Intnatl Geog</t>
  </si>
  <si>
    <t>24 / 25</t>
  </si>
  <si>
    <t>GEOG*401H*A Chesapeake Bay Ecology</t>
  </si>
  <si>
    <t>18 / 18</t>
  </si>
  <si>
    <t>HIST*211*A Introduction to Geography</t>
  </si>
  <si>
    <t>21 / 25</t>
  </si>
  <si>
    <t>HIST*261*A Research &amp; Methods</t>
  </si>
  <si>
    <t>08/31/2015-12/18/2015 Lecture Monday, Wednesday, Friday 11:00AM - 11:50AM, Hafey Marian, Room 301</t>
  </si>
  <si>
    <t>18 / 25</t>
  </si>
  <si>
    <t>HIST*444*H The Witch Hunts 1400-1800</t>
  </si>
  <si>
    <t>09/01/2015-12/17/2015 Lecture Tuesday, Thursday 09:30AM - 10:45AM, Hafey Marian, Room 301</t>
  </si>
  <si>
    <t>HIST*475*A The Indian Subcontinent</t>
  </si>
  <si>
    <t>08/31/2015-12/18/2015 Lecture Monday, Wednesday, Friday 01:00PM - 01:50PM, Hafey Marian, Room 301</t>
  </si>
  <si>
    <t>HNRS*135*H Ancient &amp; Medieval History</t>
  </si>
  <si>
    <t>09/01/2015-12/17/2015 Lecture Tuesday, Thursday 11:00AM - 12:15PM, Hafey Marian, Room 301</t>
  </si>
  <si>
    <t>HNRS*135*H1 Ancient &amp; Medieval History</t>
  </si>
  <si>
    <t>09/01/2015-12/17/2015 Lecture Tuesday, Thursday 12:30PM - 01:45PM, Hafey Marian, Room 301</t>
  </si>
  <si>
    <t>HNRS*203*H Ancient &amp; Medieval Literature</t>
  </si>
  <si>
    <t>09/01/2015-12/17/2015 Lecture Tuesday, Thursday 09:30AM - 10:45AM, Hafey Marian, Room 610</t>
  </si>
  <si>
    <t>HNRS*203*H1 Ancient &amp; Medieval Literature</t>
  </si>
  <si>
    <t>09/01/2015-12/17/2015 Lecture Tuesday, Thursday 11:00AM - 12:15PM, Hafey Marian, Room 610</t>
  </si>
  <si>
    <t>HNRS*250*H Christian Theological Trad.</t>
  </si>
  <si>
    <t>08/31/2015-12/18/2015 Lecture Monday, Wednesday, Friday 09:00AM - 09:50AM, McGowan, Room 313</t>
  </si>
  <si>
    <t>Thompson, Dr. Janice A.</t>
  </si>
  <si>
    <t>HNRS*250*H1 Christian Theological Trad.</t>
  </si>
  <si>
    <t>08/31/2015-12/18/2015 Lecture Monday, Wednesday, Friday 10:00AM - 10:50AM, McGowan, Room 221</t>
  </si>
  <si>
    <t>HNRS*280*H Ancient &amp; Medieval Philosophy</t>
  </si>
  <si>
    <t>09/01/2015-12/17/2015 Lecture Tuesday, Thursday 08:00AM - 09:15AM, Hafey Marian, Room 213</t>
  </si>
  <si>
    <t>HNRS*280*H1 Ancient &amp; Medieval Philosophy</t>
  </si>
  <si>
    <t>09/03/2015-12/17/2015 Lecture Tuesday, Thursday 02:00PM - 03:15PM, Hafey Marian, Room 510</t>
  </si>
  <si>
    <t>HRM*210*A Intro Human Resources Mgmt</t>
  </si>
  <si>
    <t>08/31/2015-12/18/2015 Lecture Monday, Wednesday, Friday 09:00AM - 09:50AM, McGowan, Room 118</t>
  </si>
  <si>
    <t>Marchese, Dr. Marc C.</t>
  </si>
  <si>
    <t>HRM*210*B Intro Human Resources Mgmt</t>
  </si>
  <si>
    <t>08/31/2015-12/18/2015 Lecture Monday, Wednesday, Friday 10:00AM - 10:50AM, McGowan, Room 118</t>
  </si>
  <si>
    <t>HRM*390*A Compensation &amp; Benefits</t>
  </si>
  <si>
    <t>08/31/2015-12/16/2015 Lecture Monday, Wednesday 02:00PM - 03:15PM, McGowan, Room 118</t>
  </si>
  <si>
    <t>HRM*410*A Employee Training &amp; Developmnt</t>
  </si>
  <si>
    <t>08/31/2015-12/18/2015 Lecture Monday, Wednesday, Friday 01:00PM - 01:50PM, McGowan, Room 118</t>
  </si>
  <si>
    <t>IB*241*A Globalization</t>
  </si>
  <si>
    <t>IB*241*B Globalization</t>
  </si>
  <si>
    <t>IB*241*C Globalization</t>
  </si>
  <si>
    <t>19 / 20</t>
  </si>
  <si>
    <t>IB*241*D Globalization</t>
  </si>
  <si>
    <t>IB*356*A Econ Developmnt/Intrnatl Geog</t>
  </si>
  <si>
    <t>MATH*101*A Theory of Arithmetic</t>
  </si>
  <si>
    <t>08/31/2015-12/18/2015 Lecture Monday, Wednesday, Friday 09:00AM - 09:50AM, Administration, Room 203</t>
  </si>
  <si>
    <t>MATH*123*A Finite Math</t>
  </si>
  <si>
    <t>08/31/2015-12/18/2015 Lecture Monday, Wednesday, Friday 09:00AM - 09:50AM, Administration, Room 222</t>
  </si>
  <si>
    <t>Stook, Mr. James</t>
  </si>
  <si>
    <t>MATH*123*B Finite Math</t>
  </si>
  <si>
    <t>08/31/2015-12/18/2015 Lecture Monday, Wednesday, Friday 10:00AM - 10:50AM, Administration, Room 222</t>
  </si>
  <si>
    <t>MATH*123*C Finite Math</t>
  </si>
  <si>
    <t>08/31/2015-12/18/2015 Lecture Monday, Wednesday, Friday 11:00AM - 11:50AM, ADMINISTRATION, Room 426</t>
  </si>
  <si>
    <t>Ohashi, Dr. Ryo</t>
  </si>
  <si>
    <t>MATH*123*D Finite Math</t>
  </si>
  <si>
    <t>08/31/2015-12/18/2015 Lecture Monday, Wednesday, Friday 12:00PM - 12:50PM, ADMINISTRATION, Room 426</t>
  </si>
  <si>
    <t>MATH*125*A Calculus</t>
  </si>
  <si>
    <t>08/31/2015-12/19/2015 Lecture Monday, Wednesday, Friday 09:00AM - 09:50AM, Administration, Room 205 (more)...</t>
  </si>
  <si>
    <t>Zhang, Dr. Weiwei</t>
  </si>
  <si>
    <t>MATH*127*A Logic &amp; Axiomatics</t>
  </si>
  <si>
    <t>09/01/2015-12/17/2015 Lecture Tuesday, Thursday 09:30AM - 10:45AM, ADMINISTRATION, Room 215</t>
  </si>
  <si>
    <t>Janoski, Dr. Janine E.</t>
  </si>
  <si>
    <t>MATH*127*B Logic &amp; Axiomatics</t>
  </si>
  <si>
    <t>09/01/2015-12/17/2015 Lecture Tuesday, Thursday 11:00AM - 12:15PM, ADMINISTRATION, Room 215</t>
  </si>
  <si>
    <t>Gutekunst, Dr. Todd M.</t>
  </si>
  <si>
    <t>MATH*127*C Logic &amp; Axiomatics</t>
  </si>
  <si>
    <t>09/01/2015-12/17/2015 Lecture Tuesday, Thursday 12:30PM - 01:45PM, ADMINISTRATION, Room 215</t>
  </si>
  <si>
    <t>MATH*128*A Intro Stats, Data Analysis</t>
  </si>
  <si>
    <t>08/31/2015-12/19/2015 Lecture Monday, Wednesday, Friday 08:00AM - 08:50AM, Mulligan, Room 202 (more)...</t>
  </si>
  <si>
    <t>MATH*129*A Analytic Geometry/Calculus I</t>
  </si>
  <si>
    <t>08/31/2015-12/19/2015 Lecture Monday, Friday 09:00AM - 09:50AM, Administration, Room 215 (more)...</t>
  </si>
  <si>
    <t>Mccready, Dr. Karen B.</t>
  </si>
  <si>
    <t>MATH*129*B Analytic Geometry/Calculus I</t>
  </si>
  <si>
    <t>08/31/2015-12/19/2015 Lecture Monday, Friday 10:00AM - 10:50AM, Administration, Room 215 (more)...</t>
  </si>
  <si>
    <t>MATH*129*C Analytic Geometry/Calculus I</t>
  </si>
  <si>
    <t>08/31/2015-12/19/2015 Lecture Monday, Friday 11:00AM - 11:50AM, Administration, Room 203 (more)...</t>
  </si>
  <si>
    <t>MATH*129*D Analytic Geometry/Calculus I</t>
  </si>
  <si>
    <t>08/31/2015-12/19/2015 Lecture Monday, Friday 12:00PM - 12:50PM, Administration, Room 203 (more)...</t>
  </si>
  <si>
    <t>MATH*231*A Analytic Geom/Calculus III</t>
  </si>
  <si>
    <t>08/31/2015-12/19/2015 Lecture Monday, Wednesday, Friday 10:00AM - 10:50AM, Administration, Room 426 (more)...</t>
  </si>
  <si>
    <t>MATH*231*B Analytic Geom/Calculus III</t>
  </si>
  <si>
    <t>08/31/2015-12/19/2015 Lecture Monday, Wednesday, Friday 11:00AM - 11:50AM, ADMINISTRATION, Room 204 (more)...</t>
  </si>
  <si>
    <t>MATH*235*A Discrete Mathematics</t>
  </si>
  <si>
    <t>08/31/2015-12/18/2015 Lecture Monday, Wednesday, Friday 01:00PM - 01:50PM, ADMINISTRATION, Room 203</t>
  </si>
  <si>
    <t>MATH*237*A Applied Linear Algebra</t>
  </si>
  <si>
    <t>08/31/2015-12/18/2015 Lecture Monday, Wednesday, Friday 12:00PM - 12:50PM, Mulligan, Room 202</t>
  </si>
  <si>
    <t>Concannon, Dr. Thomas</t>
  </si>
  <si>
    <t>MATH*237*B Applied Linear Algebra</t>
  </si>
  <si>
    <t>08/31/2015-12/18/2015 Lecture Monday, Wednesday, Friday 01:00PM - 01:50PM, Mulligan, Room 202</t>
  </si>
  <si>
    <t>MATH*361*A Probability</t>
  </si>
  <si>
    <t>08/31/2015-12/18/2015 Lecture Monday, Wednesday, Friday 08:00AM - 08:50AM, Mulligan, Room 211</t>
  </si>
  <si>
    <t>MATH*367*A Real Analysis I</t>
  </si>
  <si>
    <t>08/31/2015-12/19/2015 Lecture Monday, Wednesday, Friday 09:00AM - 09:50AM, Administration, Room 426 (more)...</t>
  </si>
  <si>
    <t>MKT*330*A Selling Strategies</t>
  </si>
  <si>
    <t>08/31/2015-12/18/2015 Lecture Monday, Wednesday, Friday 11:00AM - 11:50AM, McGowan, Room 201</t>
  </si>
  <si>
    <t>Parsons, Dr. Amy L.</t>
  </si>
  <si>
    <t>MKT*330*B Selling Strategies</t>
  </si>
  <si>
    <t>08/31/2015-12/18/2015 Lecture Monday, Wednesday, Friday 12:00PM - 12:50PM, McGowan, Room 201</t>
  </si>
  <si>
    <t>MKT*350*A Principles of Advertising</t>
  </si>
  <si>
    <t>08/31/2015-12/18/2015 Lecture Monday, Wednesday, Friday 10:00AM - 10:50AM, McGowan, Room 201</t>
  </si>
  <si>
    <t>MKT*385*A Global Supply Chain Management</t>
  </si>
  <si>
    <t>09/01/2015-12/17/2015 Lecture Tuesday, Thursday 12:30PM - 01:45PM, McGowan, Room 104</t>
  </si>
  <si>
    <t>Loeb, Dr. Sandra G.</t>
  </si>
  <si>
    <t>MKT*385*B Global Supply Chain Management</t>
  </si>
  <si>
    <t>09/01/2015-12/17/2015 Lecture Tuesday, Thursday 02:00PM - 03:15PM, McGowan, Room 104</t>
  </si>
  <si>
    <t>MKT*450*A Marketing Research</t>
  </si>
  <si>
    <t>08/31/2015-12/16/2015 Lecture Monday, Wednesday 02:00PM - 03:15PM, McGowan, Room 201</t>
  </si>
  <si>
    <t>MSB*110*A Intro to Financial Reporting</t>
  </si>
  <si>
    <t>08/31/2015-12/18/2015 Lecture Monday, Wednesday, Friday 09:00AM - 09:50AM, McGowan, Room 106</t>
  </si>
  <si>
    <t>MSB*110*B Intro to Financial Reporting</t>
  </si>
  <si>
    <t>08/31/2015-12/18/2015 Lecture Monday, Wednesday, Friday 10:00AM - 10:50AM, McGowan, Room 106</t>
  </si>
  <si>
    <t>MSB*110*C Intro to Financial Reporting</t>
  </si>
  <si>
    <t>08/31/2015-12/18/2015 Lecture Monday, Wednesday, Friday 01:00PM - 01:50PM, McGowan, Room 104</t>
  </si>
  <si>
    <t>MSB*110*D Intro to Financial Reporting</t>
  </si>
  <si>
    <t>08/31/2015-12/16/2015 Lecture Monday, Wednesday 02:00PM - 03:15PM, McGowan, Room 207</t>
  </si>
  <si>
    <t>Williams, Dr. Barry H.</t>
  </si>
  <si>
    <t>MSB*110*F Intro to Financial Reporting</t>
  </si>
  <si>
    <t>09/01/2015-12/17/2015 Lecture Tuesday, Thursday 08:00AM - 09:15AM, McGowan, Room 104</t>
  </si>
  <si>
    <t>MSB*110*G Intro to Financial Reporting</t>
  </si>
  <si>
    <t>09/01/2015-12/17/2015 Lecture Tuesday, Thursday 09:30AM - 10:45AM, McGowan, Room 104</t>
  </si>
  <si>
    <t>MSB*120*A Intro to Mgmt &amp; Planning</t>
  </si>
  <si>
    <t>09/01/2015-12/17/2015 Lecture Tuesday, Thursday 12:30PM - 01:45PM, McGowan, Room 207</t>
  </si>
  <si>
    <t>MSB*200*A Principles of Management</t>
  </si>
  <si>
    <t>08/31/2015-12/18/2015 Lecture Monday, Wednesday, Friday 09:00AM - 09:50AM, McGowan, Room 221</t>
  </si>
  <si>
    <t>MSB*200*B Principles of Management</t>
  </si>
  <si>
    <t>08/31/2015-12/16/2015 Lecture Monday, Wednesday 02:00PM - 03:15PM, McGowan, Room 221</t>
  </si>
  <si>
    <t>MSB*200*C Principles of Management</t>
  </si>
  <si>
    <t>09/01/2015-12/17/2015 Lecture Tuesday, Thursday 12:30PM - 01:45PM, McGowan, Room 221</t>
  </si>
  <si>
    <t>MSB*210*A Principles of Marketing</t>
  </si>
  <si>
    <t>09/02/2015-12/16/2015 Lecture Monday, Wednesday 02:00PM - 03:15PM, McGowan, Room 311</t>
  </si>
  <si>
    <t>MSB*210*B Principles of Marketing</t>
  </si>
  <si>
    <t>09/03/2015-12/17/2015 Lecture Tuesday, Thursday 11:00AM - 12:15PM, McGowan, Room 311</t>
  </si>
  <si>
    <t>MSB*210*C Principles of Marketing</t>
  </si>
  <si>
    <t>09/01/2015-12/17/2015 Lecture Tuesday, Thursday 12:30PM - 01:45PM, McGowan, Room 313</t>
  </si>
  <si>
    <t>MSB*210*D Principles of Marketing</t>
  </si>
  <si>
    <t>09/01/2015-12/17/2015 Lecture Tuesday, Thursday 02:00PM - 03:15PM, McGowan, Room 313</t>
  </si>
  <si>
    <t>MSB*250*A Business Comm. &amp; Mentoring</t>
  </si>
  <si>
    <t>08/31/2015-12/18/2015 Lecture Monday, Wednesday, Friday 09:00AM - 09:50AM, McGowan, Room 315</t>
  </si>
  <si>
    <t>Blewitt, Dr. Joan M.</t>
  </si>
  <si>
    <t>MSB*250*B Business Comm. &amp; Mentoring</t>
  </si>
  <si>
    <t>08/31/2015-12/18/2015 Lecture Monday, Wednesday, Friday 10:00AM - 10:50AM, McGowan, Room 315</t>
  </si>
  <si>
    <t>MSB*250*C Business Comm. &amp; Mentoring</t>
  </si>
  <si>
    <t>08/31/2015-12/16/2015 Lecture Monday, Wednesday 02:00PM - 03:15PM, McGowan, Room 108</t>
  </si>
  <si>
    <t>MSB*250*D Business Comm. &amp; Mentoring</t>
  </si>
  <si>
    <t>09/01/2015-12/17/2015 Lecture Tuesday, Thursday 12:30PM - 01:45PM, McGowan, Room 109</t>
  </si>
  <si>
    <t>Leffler, Mr. Mark R.</t>
  </si>
  <si>
    <t>MSB*287*A Business Ethics</t>
  </si>
  <si>
    <t>08/31/2015-12/18/2015 Lecture Monday, Wednesday, Friday 09:00AM - 09:50AM, McGowan, Room 201</t>
  </si>
  <si>
    <t>Prusak, Dr. Bernard G.</t>
  </si>
  <si>
    <t>MSB*287*B Business Ethics</t>
  </si>
  <si>
    <t>08/31/2015-12/18/2015 Lecture Monday, Wednesday, Friday 11:00AM - 11:50AM, McGowan, Room 109</t>
  </si>
  <si>
    <t>Rudegeair, Mr. Bernard C.</t>
  </si>
  <si>
    <t>MSB*287*C Business Ethics</t>
  </si>
  <si>
    <t>08/31/2015-12/18/2015 Lecture Monday, Wednesday, Friday 01:00PM - 01:50PM, McGowan, Room 109</t>
  </si>
  <si>
    <t>MSB*305*A Organizational Behavior</t>
  </si>
  <si>
    <t>08/31/2015-12/18/2015 Lecture Monday, Wednesday, Friday 01:00PM - 01:50PM, McGowan, Room 315</t>
  </si>
  <si>
    <t>MSB*305*B Organizational Behavior</t>
  </si>
  <si>
    <t>08/31/2015-12/16/2015 Lecture Monday, Wednesday 02:00PM - 03:15PM, McGowan, Room 315</t>
  </si>
  <si>
    <t>MSB*320*A Financial Management</t>
  </si>
  <si>
    <t>08/31/2015-12/16/2015 Lecture Monday, Wednesday 02:00PM - 03:15PM, McGowan, Room 204</t>
  </si>
  <si>
    <t>MSB*320*B Financial Management</t>
  </si>
  <si>
    <t>09/01/2015-12/17/2015 Lecture Tuesday, Thursday 02:00PM - 03:15PM, McGowan, Room 204</t>
  </si>
  <si>
    <t>MSB*330*A Business Law I</t>
  </si>
  <si>
    <t>08/31/2015-12/16/2015 Lecture Monday, Wednesday 02:00PM - 03:15PM, McGowan, Room 106</t>
  </si>
  <si>
    <t>Lohin, Dr. Joseph R.</t>
  </si>
  <si>
    <t>MSB*330*B Business Law I</t>
  </si>
  <si>
    <t>09/01/2015-12/17/2015 Lecture Tuesday, Thursday 09:30AM - 10:45AM, McGowan, Room 118</t>
  </si>
  <si>
    <t>MSB*330*C Business Law I</t>
  </si>
  <si>
    <t>09/01/2015-12/17/2015 Lecture Tuesday, Thursday 11:00AM - 12:15PM, McGowan, Room 104</t>
  </si>
  <si>
    <t>MSB*480*A Strategic Management</t>
  </si>
  <si>
    <t>08/31/2015-12/18/2015 Lecture Monday, Wednesday, Friday 10:00AM - 10:50AM, McGowan, Room 109</t>
  </si>
  <si>
    <t>NEUR*211*A Neuroscience I</t>
  </si>
  <si>
    <t>08/31/2015-12/16/2015 Lecture Monday, Wednesday 02:00PM - 03:15PM, Parente Life Science, Room 101</t>
  </si>
  <si>
    <t>Coffin, Dr. Joan M.</t>
  </si>
  <si>
    <t>NEUR*211*B Neuroscience I</t>
  </si>
  <si>
    <t>09/01/2015-12/17/2015 Lecture Tuesday, Thursday 12:30PM - 01:45PM, Parente Life Science, Room 101</t>
  </si>
  <si>
    <t>NEUR*310*A Research Methods in Neurosci</t>
  </si>
  <si>
    <t>08/31/2015-12/19/2015 Lecture Tuesday 02:00PM - 04:30PM, PARENTE LIFE SCIENCE, Room 118</t>
  </si>
  <si>
    <t>NEUR*342*A Drugs &amp; Behavior</t>
  </si>
  <si>
    <t>08/31/2015-12/18/2015 Lecture Monday, Wednesday, Friday 11:00AM - 11:50AM, PARENTE LIFE SCIENCE, Room 101</t>
  </si>
  <si>
    <t>21 / 35</t>
  </si>
  <si>
    <t>NEUR*391*A Clinical Neuropathology</t>
  </si>
  <si>
    <t>08/31/2015-12/18/2015 Lecture Monday, Wednesday, Friday 12:00PM - 12:50PM, Parente Life Science, Room 101</t>
  </si>
  <si>
    <t>Neurosccience majors only</t>
  </si>
  <si>
    <t>PHIL*385*A Eastern Philosophy</t>
  </si>
  <si>
    <t>23 / 25</t>
  </si>
  <si>
    <t>PHIL*386*A Ethics and the Good Life</t>
  </si>
  <si>
    <t>PHIL*477*A Philosophy of Knowledge</t>
  </si>
  <si>
    <t>09/01/2015-12/17/2015 Lecture Tuesday, Thursday 12:30PM - 01:45PM, Hafey Marian, Room 510</t>
  </si>
  <si>
    <t>PHYS*108*A Applied Biophysics</t>
  </si>
  <si>
    <t>08/31/2015-12/19/2015 Lecture Monday, Wednesday, Friday 09:00AM - 09:50AM, ADMINISTRATION, Room 202 (more)...</t>
  </si>
  <si>
    <t>Giordano, Dr. Gerardo</t>
  </si>
  <si>
    <t>PHYS*108L*A Applied Biophysics Lab</t>
  </si>
  <si>
    <t>08/31/2015-12/14/2015 Lecture Monday 02:00PM - 05:00PM, Mulligan, Room 401</t>
  </si>
  <si>
    <t>PHYS*111*A Physics for Life Sciences</t>
  </si>
  <si>
    <t>08/31/2015-12/19/2015 Lecture Monday, Wednesday, Friday 08:00AM - 08:50AM, Mulligan, Room 204 (more)...</t>
  </si>
  <si>
    <t>Olmstead, Dr. Matthew D.</t>
  </si>
  <si>
    <t>PHYS*111*B Physics for Life Sciences</t>
  </si>
  <si>
    <t>08/31/2015-12/19/2015 Lecture Monday, Wednesday, Friday 10:00AM - 10:50AM, Administration, Room 204 (more)...</t>
  </si>
  <si>
    <t>PHYS*111L*A Phys for the Life Sciences Lab</t>
  </si>
  <si>
    <t>09/01/2015-12/15/2015 Laboratory Tuesday 02:00PM - 05:00PM, Mulligan, Room 401</t>
  </si>
  <si>
    <t>PHYS*111L*B Phys for the Life Sciences Lab</t>
  </si>
  <si>
    <t>09/02/2015-12/16/2015 Laboratory Wednesday 02:00PM - 05:00PM, Mulligan, Room 401</t>
  </si>
  <si>
    <t>Tsobanjan, Dr. Artur</t>
  </si>
  <si>
    <t>PHYS*111L*C Phys for the Life Sciences Lab</t>
  </si>
  <si>
    <t>09/03/2015-12/17/2015 Laboratory Thursday 02:00PM - 05:00PM, Mulligan, Room 401</t>
  </si>
  <si>
    <t>PHYS*111L*D Phys for the Life Sciences Lab</t>
  </si>
  <si>
    <t>09/04/2015-12/18/2015 Laboratory Friday 02:00PM - 05:00PM, Mulligan, Room 401</t>
  </si>
  <si>
    <t>PHYS*111L*F Phys for the Life Sciences Lab</t>
  </si>
  <si>
    <t>09/03/2015-12/17/2015 Laboratory Thursday 09:30AM - 12:30PM, Mulligan, Room 401</t>
  </si>
  <si>
    <t>PHYS*113*A Physics: Scientist/Engineers I</t>
  </si>
  <si>
    <t>08/31/2015-12/19/2015 Lecture Monday, Wednesday, Friday 10:00AM - 10:50AM, ADMINISTRATION, Room 310 (more)...</t>
  </si>
  <si>
    <t>PHYS*113*B Physics: Scientist/Engineers I</t>
  </si>
  <si>
    <t>08/31/2015-12/19/2015 Lecture Monday, Wednesday, Friday 11:00AM - 11:50AM, ADMINISTRATION, Room 310 (more)...</t>
  </si>
  <si>
    <t>PHYS*113L*A Physics I Lab - Sci/Engineers</t>
  </si>
  <si>
    <t>PHYS*113L*B Physics I Lab - Sci/Engineers</t>
  </si>
  <si>
    <t>PHYS*113L*C Physics I Lab - Sci/Engineers</t>
  </si>
  <si>
    <t>PHYS*113L*D Physics I Lab - Sci/Engineers</t>
  </si>
  <si>
    <t>PHYS*113L*F Physics I Lab - Sci/Engineers</t>
  </si>
  <si>
    <t>15 / 16</t>
  </si>
  <si>
    <t>PHYS*231*A Modern Physics</t>
  </si>
  <si>
    <t>09/01/2015-12/17/2015 Lecture Tuesday, Thursday 11:00AM - 12:15PM, Mulligan, Room 204</t>
  </si>
  <si>
    <t>PHYS*231L*A Modern Physics Lab</t>
  </si>
  <si>
    <t>08/31/2015-12/14/2015 Lecture Monday 02:00PM - 05:00PM, Mulligan, Room 081</t>
  </si>
  <si>
    <t>PHYS*350*A Thermodynamics/Stat Mech</t>
  </si>
  <si>
    <t>08/31/2015-12/18/2015 Lecture Monday, Wednesday, Friday 11:00AM - 11:50AM, ADMINISTRATION, Room 215</t>
  </si>
  <si>
    <t>PHYS*371*A Electricity &amp; Magnetism I</t>
  </si>
  <si>
    <t>09/01/2015-12/17/2015 Lecture Tuesday, Thursday 12:30PM - 01:45PM, Administration, Room 202</t>
  </si>
  <si>
    <t>PS*231*A American Intergovnmtl Relatns</t>
  </si>
  <si>
    <t>08/31/2015-12/18/2015 Lecture Monday, Wednesday, Friday 11:00AM - 11:50AM, Hafey Marian, Room 614</t>
  </si>
  <si>
    <t>PS*242*A Political Theory II</t>
  </si>
  <si>
    <t>09/01/2015-12/17/2015 Lecture Tuesday, Thursday 09:30AM - 10:45AM, Hafey Marian, Room 614</t>
  </si>
  <si>
    <t>13 / 20</t>
  </si>
  <si>
    <t>09/01/2015-12/15/2015 Lecture Tuesday 03:30PM - 04:20PM, McGowan, Room 201</t>
  </si>
  <si>
    <t>Plummer, Ms. Judith F.</t>
  </si>
  <si>
    <t>PS*321*A Political Research</t>
  </si>
  <si>
    <t>08/31/2015-12/16/2015 Lecture Monday, Wednesday 02:00PM - 03:15PM, ADMINISTRATION, Room 425</t>
  </si>
  <si>
    <t>PS*362*A American Constitutional Law II</t>
  </si>
  <si>
    <t>09/01/2015-12/17/2015 Lecture Tuesday, Thursday 08:00AM - 09:15AM, Hafey Marian, Room 203</t>
  </si>
  <si>
    <t>Cosgrove, Mr. Joseph M.</t>
  </si>
  <si>
    <t>15 / 20</t>
  </si>
  <si>
    <t>PS*492*A The Indian Subcontinent</t>
  </si>
  <si>
    <t>19 / 25</t>
  </si>
  <si>
    <t>PSYC*220*B Psychological Statistics</t>
  </si>
  <si>
    <t>08/31/2015-12/18/2015 Lecture Monday, Wednesday, Friday 10:00AM - 10:50AM, PARENTE LIFE SCIENCE, Room 118</t>
  </si>
  <si>
    <t>PSYC*321*A Brain and Behavior</t>
  </si>
  <si>
    <t>09/01/2015-12/17/2015 Lecture Tuesday, Thursday 09:30AM - 10:45AM, PARENTE LIFE SCIENCE, Room 118</t>
  </si>
  <si>
    <t>Lynn, Ms. Tara K.</t>
  </si>
  <si>
    <t>PSYC*342*A Drugs and Behavior</t>
  </si>
  <si>
    <t>20 / 35</t>
  </si>
  <si>
    <t>PSYC*351*A Psychopathology</t>
  </si>
  <si>
    <t>08/31/2015-12/18/2015 Lecture Monday, Wednesday, Friday 09:00AM - 09:50AM, ADMINISTRATION, Room 304</t>
  </si>
  <si>
    <t>PSYC*357*A Social Psychology</t>
  </si>
  <si>
    <t>08/31/2015-12/18/2015 Lecture Monday, Wednesday, Friday 10:00AM - 10:50AM, Parente Life Science, Room 101</t>
  </si>
  <si>
    <t>PSYC*365*WB Cognitive Psychology</t>
  </si>
  <si>
    <t>PSYC*391A*A Relationships and Parenting</t>
  </si>
  <si>
    <t>09/02/2015-12/18/2015 Lecture Monday, Wednesday, Friday 11:00AM - 11:50AM, Mulligan, Room 213</t>
  </si>
  <si>
    <t>PSYC*450*A Senior Seminar</t>
  </si>
  <si>
    <t>09/01/2015-12/17/2015 Lecture Tuesday, Thursday 11:00AM - 12:15PM, PARENTE LIFE SCIENCE, Room 118</t>
  </si>
  <si>
    <t>Obrien, Dr. Jean</t>
  </si>
  <si>
    <t>PSYC*450*B Senior Seminar</t>
  </si>
  <si>
    <t>09/01/2015-12/17/2015 Lecture Tuesday, Thursday 02:00PM - 03:15PM, Parente Life Science, Room 101</t>
  </si>
  <si>
    <t>PSYC*471*A Research Practicum</t>
  </si>
  <si>
    <t>08/31/2015-12/16/2015 Lecture Monday, Wednesday 02:00PM - 03:15PM, Parente Life Science, Room 114</t>
  </si>
  <si>
    <t>Permission of Instructor required</t>
  </si>
  <si>
    <t>SOC*351*A Sociology of the Family</t>
  </si>
  <si>
    <t>08/31/2015-12/18/2015 Lecture Monday, Wednesday, Friday 09:00AM - 09:50AM, McGowan, Room 204</t>
  </si>
  <si>
    <t>SOC*360*A Child Welfare Services</t>
  </si>
  <si>
    <t>08/31/2015-12/16/2015 Lecture Monday, Wednesday 02:00PM - 03:15PM, Hafey Marian, Room 109</t>
  </si>
  <si>
    <t>SOC*373*A Juvenile Delinquency</t>
  </si>
  <si>
    <t>SOC*425*A Sociological Theory</t>
  </si>
  <si>
    <t>08/31/2015-12/18/2015 Lecture Monday, Wednesday, Friday 12:00PM - 12:50PM, Hafey Marian, Room 510</t>
  </si>
  <si>
    <t>SOC*430*A Social Inequality</t>
  </si>
  <si>
    <t>09/01/2015-12/17/2015 Lecture Tuesday, Thursday 11:00AM - 12:15PM, Hafey Marian, Room 510</t>
  </si>
  <si>
    <t>SOC*470*A Deviant Behavior</t>
  </si>
  <si>
    <t>SOC*489*A Sport and Society</t>
  </si>
  <si>
    <t>09/01/2015-12/17/2015 Lecture Tuesday, Thursday 12:30PM - 01:45PM, Hafey Marian, Room 303</t>
  </si>
  <si>
    <t>SOC*499*A Sociology Internship</t>
  </si>
  <si>
    <t>SOCS*251*A Computer Applications in Socs</t>
  </si>
  <si>
    <t>08/31/2015-12/18/2015 Lecture Monday, Wednesday, Friday 11:00AM - 11:50AM, McGowan, Room 413</t>
  </si>
  <si>
    <t>SOCS*251*B Computer Applications in Socs</t>
  </si>
  <si>
    <t>09/01/2015-12/17/2015 Lecture Tuesday, Thursday 09:30AM - 10:45AM, McGowan, Room 326</t>
  </si>
  <si>
    <t>SOCS*261*A Methods/Stats Social Research</t>
  </si>
  <si>
    <t>09/01/2015-12/17/2015 Lecture Tuesday, Thursday 12:30PM - 01:45PM, McGowan, Room 204</t>
  </si>
  <si>
    <t>SPAN*345*A Survey Latin American Lit</t>
  </si>
  <si>
    <t>08/31/2015-12/18/2015 Lecture Monday, Wednesday, Friday 12:00PM - 12:50PM, Hafey Marian, Room 213</t>
  </si>
  <si>
    <t>SPAN*491*A Intro to Golden Age Literature</t>
  </si>
  <si>
    <t>09/01/2015-12/17/2015 Lecture Tuesday, Thursday 12:30PM - 01:45PM, McGowan, Room 422</t>
  </si>
  <si>
    <t>THEA*230*A Business of Theatre</t>
  </si>
  <si>
    <t>08/31/2015-12/18/2015 Lecture Monday, Wednesday, Friday 01:00PM - 01:50PM, Administration, Room 310</t>
  </si>
  <si>
    <t>THEA*233*A Stagecraft</t>
  </si>
  <si>
    <t>09/01/2015-12/17/2015 Lecture Tuesday, Thursday 11:00AM - 12:15PM, ADMINISTRATION, Room AUD</t>
  </si>
  <si>
    <t>THEA*236*A Stage Management</t>
  </si>
  <si>
    <t>08/31/2015-12/18/2015 Lecture Monday, Wednesday, Friday 12:00PM - 12:50PM, ADMINISTRATION, Room 310</t>
  </si>
  <si>
    <t>THEA*241*A Acting 1:Fundamentals</t>
  </si>
  <si>
    <t>08/31/2015-12/16/2015 Lecture Monday, Wednesday 02:00PM - 03:15PM, CORGAN LIBRARY, Room 1</t>
  </si>
  <si>
    <t>WMST*100*I Mistaken Identities</t>
  </si>
  <si>
    <t>09/14/2015-12/16/2015 Lecture Monday, Wednesday 02:00PM - 03:15PM, Hafey Marian, Room 301</t>
  </si>
  <si>
    <t>WMST*100*M Macho Men &amp; Unruly Women</t>
  </si>
  <si>
    <t>WMST*140A*A Africian Culture</t>
  </si>
  <si>
    <t>WMST*259*A The Mystical Tradition</t>
  </si>
  <si>
    <t>WMST*259*B The Mystical Tradition</t>
  </si>
  <si>
    <t>25 / 25</t>
  </si>
  <si>
    <t>WMST*294*B Leadership for the 21st Cent</t>
  </si>
  <si>
    <t>WMST*351*A Sociology of the Family</t>
  </si>
  <si>
    <t>WMST*352*A Renaissance Literature</t>
  </si>
  <si>
    <t>16 / 16</t>
  </si>
  <si>
    <t>WMST*444*A The Witch Hunts 1400-1800</t>
  </si>
  <si>
    <t>14 / 15</t>
  </si>
  <si>
    <t>ends by 6, undergrad, &gt;= 3 cr</t>
  </si>
  <si>
    <t>Tuesday, Thursday</t>
  </si>
  <si>
    <t>Monday, Wednesday, Friday</t>
  </si>
  <si>
    <t>Monday, Wednesday</t>
  </si>
  <si>
    <t>Wednesday, Friday</t>
  </si>
  <si>
    <t>Monday, Friday</t>
  </si>
  <si>
    <t>F</t>
  </si>
  <si>
    <t>NF</t>
  </si>
  <si>
    <t>08/31/2015-12/19/2015 Lecture Monday, Wednesday 12:00PM - 12:50PM, Hafey Marian, Room 203 (more)…F!</t>
  </si>
  <si>
    <t>more changes</t>
  </si>
  <si>
    <t>sum F</t>
  </si>
  <si>
    <t>sum 'NF</t>
  </si>
  <si>
    <t>sum NF</t>
  </si>
  <si>
    <t>sum</t>
  </si>
  <si>
    <t>percent F</t>
  </si>
  <si>
    <t>not much MW here and some WF, 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</si>
</sst>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quotePrefix="1"/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6" fontId="0" fillId="0" borderId="0" xfId="0" applyNumberFormat="1" applyAlignment="1">
      <alignment vertical="center" wrapText="1"/>
    </xf>
    <xf numFmtId="17" fontId="0" fillId="0" borderId="0" xfId="0" applyNumberFormat="1" applyAlignment="1">
      <alignment vertical="center" wrapText="1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0);" TargetMode="External"/><Relationship Id="rId29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159" Type="http://schemas.openxmlformats.org/officeDocument/2006/relationships/hyperlink" Target="javascript:void(0);" TargetMode="External"/><Relationship Id="rId324" Type="http://schemas.openxmlformats.org/officeDocument/2006/relationships/hyperlink" Target="javascript:void(0);" TargetMode="External"/><Relationship Id="rId366" Type="http://schemas.openxmlformats.org/officeDocument/2006/relationships/hyperlink" Target="javascript:void(0);" TargetMode="External"/><Relationship Id="rId531" Type="http://schemas.openxmlformats.org/officeDocument/2006/relationships/hyperlink" Target="javascript:void(0);" TargetMode="External"/><Relationship Id="rId170" Type="http://schemas.openxmlformats.org/officeDocument/2006/relationships/hyperlink" Target="javascript:void(0);" TargetMode="External"/><Relationship Id="rId226" Type="http://schemas.openxmlformats.org/officeDocument/2006/relationships/hyperlink" Target="javascript:void(0);" TargetMode="External"/><Relationship Id="rId433" Type="http://schemas.openxmlformats.org/officeDocument/2006/relationships/hyperlink" Target="javascript:void(0);" TargetMode="External"/><Relationship Id="rId268" Type="http://schemas.openxmlformats.org/officeDocument/2006/relationships/hyperlink" Target="javascript:void(0);" TargetMode="External"/><Relationship Id="rId475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335" Type="http://schemas.openxmlformats.org/officeDocument/2006/relationships/hyperlink" Target="javascript:void(0);" TargetMode="External"/><Relationship Id="rId377" Type="http://schemas.openxmlformats.org/officeDocument/2006/relationships/hyperlink" Target="javascript:void(0);" TargetMode="External"/><Relationship Id="rId500" Type="http://schemas.openxmlformats.org/officeDocument/2006/relationships/hyperlink" Target="javascript:void(0);" TargetMode="External"/><Relationship Id="rId542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81" Type="http://schemas.openxmlformats.org/officeDocument/2006/relationships/hyperlink" Target="javascript:void(0);" TargetMode="External"/><Relationship Id="rId237" Type="http://schemas.openxmlformats.org/officeDocument/2006/relationships/hyperlink" Target="javascript:void(0);" TargetMode="External"/><Relationship Id="rId402" Type="http://schemas.openxmlformats.org/officeDocument/2006/relationships/hyperlink" Target="javascript:void(0);" TargetMode="External"/><Relationship Id="rId279" Type="http://schemas.openxmlformats.org/officeDocument/2006/relationships/hyperlink" Target="javascript:void(0);" TargetMode="External"/><Relationship Id="rId444" Type="http://schemas.openxmlformats.org/officeDocument/2006/relationships/hyperlink" Target="javascript:void(0);" TargetMode="External"/><Relationship Id="rId486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290" Type="http://schemas.openxmlformats.org/officeDocument/2006/relationships/hyperlink" Target="javascript:void(0);" TargetMode="External"/><Relationship Id="rId304" Type="http://schemas.openxmlformats.org/officeDocument/2006/relationships/hyperlink" Target="javascript:void(0);" TargetMode="External"/><Relationship Id="rId346" Type="http://schemas.openxmlformats.org/officeDocument/2006/relationships/hyperlink" Target="javascript:void(0);" TargetMode="External"/><Relationship Id="rId388" Type="http://schemas.openxmlformats.org/officeDocument/2006/relationships/hyperlink" Target="javascript:void(0);" TargetMode="External"/><Relationship Id="rId511" Type="http://schemas.openxmlformats.org/officeDocument/2006/relationships/hyperlink" Target="javascript:void(0);" TargetMode="External"/><Relationship Id="rId553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92" Type="http://schemas.openxmlformats.org/officeDocument/2006/relationships/hyperlink" Target="javascript:void(0);" TargetMode="External"/><Relationship Id="rId206" Type="http://schemas.openxmlformats.org/officeDocument/2006/relationships/hyperlink" Target="javascript:void(0);" TargetMode="External"/><Relationship Id="rId413" Type="http://schemas.openxmlformats.org/officeDocument/2006/relationships/hyperlink" Target="javascript:void(0);" TargetMode="External"/><Relationship Id="rId248" Type="http://schemas.openxmlformats.org/officeDocument/2006/relationships/hyperlink" Target="javascript:void(0);" TargetMode="External"/><Relationship Id="rId455" Type="http://schemas.openxmlformats.org/officeDocument/2006/relationships/hyperlink" Target="javascript:void(0);" TargetMode="External"/><Relationship Id="rId49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315" Type="http://schemas.openxmlformats.org/officeDocument/2006/relationships/hyperlink" Target="javascript:void(0);" TargetMode="External"/><Relationship Id="rId357" Type="http://schemas.openxmlformats.org/officeDocument/2006/relationships/hyperlink" Target="javascript:void(0);" TargetMode="External"/><Relationship Id="rId522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61" Type="http://schemas.openxmlformats.org/officeDocument/2006/relationships/hyperlink" Target="javascript:void(0);" TargetMode="External"/><Relationship Id="rId217" Type="http://schemas.openxmlformats.org/officeDocument/2006/relationships/hyperlink" Target="javascript:void(0);" TargetMode="External"/><Relationship Id="rId399" Type="http://schemas.openxmlformats.org/officeDocument/2006/relationships/hyperlink" Target="javascript:void(0);" TargetMode="External"/><Relationship Id="rId564" Type="http://schemas.openxmlformats.org/officeDocument/2006/relationships/hyperlink" Target="javascript:void(0);" TargetMode="External"/><Relationship Id="rId259" Type="http://schemas.openxmlformats.org/officeDocument/2006/relationships/hyperlink" Target="javascript:void(0);" TargetMode="External"/><Relationship Id="rId424" Type="http://schemas.openxmlformats.org/officeDocument/2006/relationships/hyperlink" Target="javascript:void(0);" TargetMode="External"/><Relationship Id="rId466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270" Type="http://schemas.openxmlformats.org/officeDocument/2006/relationships/hyperlink" Target="javascript:void(0);" TargetMode="External"/><Relationship Id="rId326" Type="http://schemas.openxmlformats.org/officeDocument/2006/relationships/hyperlink" Target="javascript:void(0);" TargetMode="External"/><Relationship Id="rId533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368" Type="http://schemas.openxmlformats.org/officeDocument/2006/relationships/hyperlink" Target="javascript:void(0);" TargetMode="External"/><Relationship Id="rId172" Type="http://schemas.openxmlformats.org/officeDocument/2006/relationships/hyperlink" Target="javascript:void(0);" TargetMode="External"/><Relationship Id="rId228" Type="http://schemas.openxmlformats.org/officeDocument/2006/relationships/hyperlink" Target="javascript:void(0);" TargetMode="External"/><Relationship Id="rId435" Type="http://schemas.openxmlformats.org/officeDocument/2006/relationships/hyperlink" Target="javascript:void(0);" TargetMode="External"/><Relationship Id="rId477" Type="http://schemas.openxmlformats.org/officeDocument/2006/relationships/hyperlink" Target="javascript:void(0);" TargetMode="External"/><Relationship Id="rId281" Type="http://schemas.openxmlformats.org/officeDocument/2006/relationships/hyperlink" Target="javascript:void(0);" TargetMode="External"/><Relationship Id="rId337" Type="http://schemas.openxmlformats.org/officeDocument/2006/relationships/hyperlink" Target="javascript:void(0);" TargetMode="External"/><Relationship Id="rId502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379" Type="http://schemas.openxmlformats.org/officeDocument/2006/relationships/hyperlink" Target="javascript:void(0);" TargetMode="External"/><Relationship Id="rId544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83" Type="http://schemas.openxmlformats.org/officeDocument/2006/relationships/hyperlink" Target="javascript:void(0);" TargetMode="External"/><Relationship Id="rId239" Type="http://schemas.openxmlformats.org/officeDocument/2006/relationships/hyperlink" Target="javascript:void(0);" TargetMode="External"/><Relationship Id="rId390" Type="http://schemas.openxmlformats.org/officeDocument/2006/relationships/hyperlink" Target="javascript:void(0);" TargetMode="External"/><Relationship Id="rId404" Type="http://schemas.openxmlformats.org/officeDocument/2006/relationships/hyperlink" Target="javascript:void(0);" TargetMode="External"/><Relationship Id="rId446" Type="http://schemas.openxmlformats.org/officeDocument/2006/relationships/hyperlink" Target="javascript:void(0);" TargetMode="External"/><Relationship Id="rId250" Type="http://schemas.openxmlformats.org/officeDocument/2006/relationships/hyperlink" Target="javascript:void(0);" TargetMode="External"/><Relationship Id="rId292" Type="http://schemas.openxmlformats.org/officeDocument/2006/relationships/hyperlink" Target="javascript:void(0);" TargetMode="External"/><Relationship Id="rId306" Type="http://schemas.openxmlformats.org/officeDocument/2006/relationships/hyperlink" Target="javascript:void(0);" TargetMode="External"/><Relationship Id="rId488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348" Type="http://schemas.openxmlformats.org/officeDocument/2006/relationships/hyperlink" Target="javascript:void(0);" TargetMode="External"/><Relationship Id="rId513" Type="http://schemas.openxmlformats.org/officeDocument/2006/relationships/hyperlink" Target="javascript:void(0);" TargetMode="External"/><Relationship Id="rId555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94" Type="http://schemas.openxmlformats.org/officeDocument/2006/relationships/hyperlink" Target="javascript:void(0);" TargetMode="External"/><Relationship Id="rId208" Type="http://schemas.openxmlformats.org/officeDocument/2006/relationships/hyperlink" Target="javascript:void(0);" TargetMode="External"/><Relationship Id="rId415" Type="http://schemas.openxmlformats.org/officeDocument/2006/relationships/hyperlink" Target="javascript:void(0);" TargetMode="External"/><Relationship Id="rId457" Type="http://schemas.openxmlformats.org/officeDocument/2006/relationships/hyperlink" Target="javascript:void(0);" TargetMode="External"/><Relationship Id="rId261" Type="http://schemas.openxmlformats.org/officeDocument/2006/relationships/hyperlink" Target="javascript:void(0);" TargetMode="External"/><Relationship Id="rId49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317" Type="http://schemas.openxmlformats.org/officeDocument/2006/relationships/hyperlink" Target="javascript:void(0);" TargetMode="External"/><Relationship Id="rId359" Type="http://schemas.openxmlformats.org/officeDocument/2006/relationships/hyperlink" Target="javascript:void(0);" TargetMode="External"/><Relationship Id="rId524" Type="http://schemas.openxmlformats.org/officeDocument/2006/relationships/hyperlink" Target="javascript:void(0);" TargetMode="External"/><Relationship Id="rId566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63" Type="http://schemas.openxmlformats.org/officeDocument/2006/relationships/hyperlink" Target="javascript:void(0);" TargetMode="External"/><Relationship Id="rId219" Type="http://schemas.openxmlformats.org/officeDocument/2006/relationships/hyperlink" Target="javascript:void(0);" TargetMode="External"/><Relationship Id="rId370" Type="http://schemas.openxmlformats.org/officeDocument/2006/relationships/hyperlink" Target="javascript:void(0);" TargetMode="External"/><Relationship Id="rId426" Type="http://schemas.openxmlformats.org/officeDocument/2006/relationships/hyperlink" Target="javascript:void(0);" TargetMode="External"/><Relationship Id="rId230" Type="http://schemas.openxmlformats.org/officeDocument/2006/relationships/hyperlink" Target="javascript:void(0);" TargetMode="External"/><Relationship Id="rId468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272" Type="http://schemas.openxmlformats.org/officeDocument/2006/relationships/hyperlink" Target="javascript:void(0);" TargetMode="External"/><Relationship Id="rId328" Type="http://schemas.openxmlformats.org/officeDocument/2006/relationships/hyperlink" Target="javascript:void(0);" TargetMode="External"/><Relationship Id="rId535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74" Type="http://schemas.openxmlformats.org/officeDocument/2006/relationships/hyperlink" Target="javascript:void(0);" TargetMode="External"/><Relationship Id="rId381" Type="http://schemas.openxmlformats.org/officeDocument/2006/relationships/hyperlink" Target="javascript:void(0);" TargetMode="External"/><Relationship Id="rId241" Type="http://schemas.openxmlformats.org/officeDocument/2006/relationships/hyperlink" Target="javascript:void(0);" TargetMode="External"/><Relationship Id="rId437" Type="http://schemas.openxmlformats.org/officeDocument/2006/relationships/hyperlink" Target="javascript:void(0);" TargetMode="External"/><Relationship Id="rId479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283" Type="http://schemas.openxmlformats.org/officeDocument/2006/relationships/hyperlink" Target="javascript:void(0);" TargetMode="External"/><Relationship Id="rId339" Type="http://schemas.openxmlformats.org/officeDocument/2006/relationships/hyperlink" Target="javascript:void(0);" TargetMode="External"/><Relationship Id="rId490" Type="http://schemas.openxmlformats.org/officeDocument/2006/relationships/hyperlink" Target="javascript:void(0);" TargetMode="External"/><Relationship Id="rId504" Type="http://schemas.openxmlformats.org/officeDocument/2006/relationships/hyperlink" Target="javascript:void(0);" TargetMode="External"/><Relationship Id="rId546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85" Type="http://schemas.openxmlformats.org/officeDocument/2006/relationships/hyperlink" Target="javascript:void(0);" TargetMode="External"/><Relationship Id="rId350" Type="http://schemas.openxmlformats.org/officeDocument/2006/relationships/hyperlink" Target="javascript:void(0);" TargetMode="External"/><Relationship Id="rId406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210" Type="http://schemas.openxmlformats.org/officeDocument/2006/relationships/hyperlink" Target="javascript:void(0);" TargetMode="External"/><Relationship Id="rId392" Type="http://schemas.openxmlformats.org/officeDocument/2006/relationships/hyperlink" Target="javascript:void(0);" TargetMode="External"/><Relationship Id="rId44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231" Type="http://schemas.openxmlformats.org/officeDocument/2006/relationships/hyperlink" Target="javascript:void(0);" TargetMode="External"/><Relationship Id="rId252" Type="http://schemas.openxmlformats.org/officeDocument/2006/relationships/hyperlink" Target="javascript:void(0);" TargetMode="External"/><Relationship Id="rId273" Type="http://schemas.openxmlformats.org/officeDocument/2006/relationships/hyperlink" Target="javascript:void(0);" TargetMode="External"/><Relationship Id="rId294" Type="http://schemas.openxmlformats.org/officeDocument/2006/relationships/hyperlink" Target="javascript:void(0);" TargetMode="External"/><Relationship Id="rId308" Type="http://schemas.openxmlformats.org/officeDocument/2006/relationships/hyperlink" Target="javascript:void(0);" TargetMode="External"/><Relationship Id="rId329" Type="http://schemas.openxmlformats.org/officeDocument/2006/relationships/hyperlink" Target="javascript:void(0);" TargetMode="External"/><Relationship Id="rId480" Type="http://schemas.openxmlformats.org/officeDocument/2006/relationships/hyperlink" Target="javascript:void(0);" TargetMode="External"/><Relationship Id="rId515" Type="http://schemas.openxmlformats.org/officeDocument/2006/relationships/hyperlink" Target="javascript:void(0);" TargetMode="External"/><Relationship Id="rId536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75" Type="http://schemas.openxmlformats.org/officeDocument/2006/relationships/hyperlink" Target="javascript:void(0);" TargetMode="External"/><Relationship Id="rId340" Type="http://schemas.openxmlformats.org/officeDocument/2006/relationships/hyperlink" Target="javascript:void(0);" TargetMode="External"/><Relationship Id="rId361" Type="http://schemas.openxmlformats.org/officeDocument/2006/relationships/hyperlink" Target="javascript:void(0);" TargetMode="External"/><Relationship Id="rId557" Type="http://schemas.openxmlformats.org/officeDocument/2006/relationships/hyperlink" Target="javascript:void(0);" TargetMode="External"/><Relationship Id="rId196" Type="http://schemas.openxmlformats.org/officeDocument/2006/relationships/hyperlink" Target="javascript:void(0);" TargetMode="External"/><Relationship Id="rId200" Type="http://schemas.openxmlformats.org/officeDocument/2006/relationships/hyperlink" Target="javascript:void(0);" TargetMode="External"/><Relationship Id="rId382" Type="http://schemas.openxmlformats.org/officeDocument/2006/relationships/hyperlink" Target="javascript:void(0);" TargetMode="External"/><Relationship Id="rId417" Type="http://schemas.openxmlformats.org/officeDocument/2006/relationships/hyperlink" Target="javascript:void(0);" TargetMode="External"/><Relationship Id="rId438" Type="http://schemas.openxmlformats.org/officeDocument/2006/relationships/hyperlink" Target="javascript:void(0);" TargetMode="External"/><Relationship Id="rId459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21" Type="http://schemas.openxmlformats.org/officeDocument/2006/relationships/hyperlink" Target="javascript:void(0);" TargetMode="External"/><Relationship Id="rId242" Type="http://schemas.openxmlformats.org/officeDocument/2006/relationships/hyperlink" Target="javascript:void(0);" TargetMode="External"/><Relationship Id="rId263" Type="http://schemas.openxmlformats.org/officeDocument/2006/relationships/hyperlink" Target="javascript:void(0);" TargetMode="External"/><Relationship Id="rId284" Type="http://schemas.openxmlformats.org/officeDocument/2006/relationships/hyperlink" Target="javascript:void(0);" TargetMode="External"/><Relationship Id="rId319" Type="http://schemas.openxmlformats.org/officeDocument/2006/relationships/hyperlink" Target="javascript:void(0);" TargetMode="External"/><Relationship Id="rId470" Type="http://schemas.openxmlformats.org/officeDocument/2006/relationships/hyperlink" Target="javascript:void(0);" TargetMode="External"/><Relationship Id="rId491" Type="http://schemas.openxmlformats.org/officeDocument/2006/relationships/hyperlink" Target="javascript:void(0);" TargetMode="External"/><Relationship Id="rId505" Type="http://schemas.openxmlformats.org/officeDocument/2006/relationships/hyperlink" Target="javascript:void(0);" TargetMode="External"/><Relationship Id="rId526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330" Type="http://schemas.openxmlformats.org/officeDocument/2006/relationships/hyperlink" Target="javascript:void(0);" TargetMode="External"/><Relationship Id="rId547" Type="http://schemas.openxmlformats.org/officeDocument/2006/relationships/hyperlink" Target="javascript:void(0);" TargetMode="External"/><Relationship Id="rId568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165" Type="http://schemas.openxmlformats.org/officeDocument/2006/relationships/hyperlink" Target="javascript:void(0);" TargetMode="External"/><Relationship Id="rId186" Type="http://schemas.openxmlformats.org/officeDocument/2006/relationships/hyperlink" Target="javascript:void(0);" TargetMode="External"/><Relationship Id="rId351" Type="http://schemas.openxmlformats.org/officeDocument/2006/relationships/hyperlink" Target="javascript:void(0);" TargetMode="External"/><Relationship Id="rId372" Type="http://schemas.openxmlformats.org/officeDocument/2006/relationships/hyperlink" Target="javascript:void(0);" TargetMode="External"/><Relationship Id="rId393" Type="http://schemas.openxmlformats.org/officeDocument/2006/relationships/hyperlink" Target="javascript:void(0);" TargetMode="External"/><Relationship Id="rId407" Type="http://schemas.openxmlformats.org/officeDocument/2006/relationships/hyperlink" Target="javascript:void(0);" TargetMode="External"/><Relationship Id="rId428" Type="http://schemas.openxmlformats.org/officeDocument/2006/relationships/hyperlink" Target="javascript:void(0);" TargetMode="External"/><Relationship Id="rId449" Type="http://schemas.openxmlformats.org/officeDocument/2006/relationships/hyperlink" Target="javascript:void(0);" TargetMode="External"/><Relationship Id="rId211" Type="http://schemas.openxmlformats.org/officeDocument/2006/relationships/hyperlink" Target="javascript:void(0);" TargetMode="External"/><Relationship Id="rId232" Type="http://schemas.openxmlformats.org/officeDocument/2006/relationships/hyperlink" Target="javascript:void(0);" TargetMode="External"/><Relationship Id="rId253" Type="http://schemas.openxmlformats.org/officeDocument/2006/relationships/hyperlink" Target="javascript:void(0);" TargetMode="External"/><Relationship Id="rId274" Type="http://schemas.openxmlformats.org/officeDocument/2006/relationships/hyperlink" Target="javascript:void(0);" TargetMode="External"/><Relationship Id="rId295" Type="http://schemas.openxmlformats.org/officeDocument/2006/relationships/hyperlink" Target="javascript:void(0);" TargetMode="External"/><Relationship Id="rId309" Type="http://schemas.openxmlformats.org/officeDocument/2006/relationships/hyperlink" Target="javascript:void(0);" TargetMode="External"/><Relationship Id="rId460" Type="http://schemas.openxmlformats.org/officeDocument/2006/relationships/hyperlink" Target="javascript:void(0);" TargetMode="External"/><Relationship Id="rId481" Type="http://schemas.openxmlformats.org/officeDocument/2006/relationships/hyperlink" Target="javascript:void(0);" TargetMode="External"/><Relationship Id="rId516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320" Type="http://schemas.openxmlformats.org/officeDocument/2006/relationships/hyperlink" Target="javascript:void(0);" TargetMode="External"/><Relationship Id="rId537" Type="http://schemas.openxmlformats.org/officeDocument/2006/relationships/hyperlink" Target="javascript:void(0);" TargetMode="External"/><Relationship Id="rId558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76" Type="http://schemas.openxmlformats.org/officeDocument/2006/relationships/hyperlink" Target="javascript:void(0);" TargetMode="External"/><Relationship Id="rId197" Type="http://schemas.openxmlformats.org/officeDocument/2006/relationships/hyperlink" Target="javascript:void(0);" TargetMode="External"/><Relationship Id="rId341" Type="http://schemas.openxmlformats.org/officeDocument/2006/relationships/hyperlink" Target="javascript:void(0);" TargetMode="External"/><Relationship Id="rId362" Type="http://schemas.openxmlformats.org/officeDocument/2006/relationships/hyperlink" Target="javascript:void(0);" TargetMode="External"/><Relationship Id="rId383" Type="http://schemas.openxmlformats.org/officeDocument/2006/relationships/hyperlink" Target="javascript:void(0);" TargetMode="External"/><Relationship Id="rId418" Type="http://schemas.openxmlformats.org/officeDocument/2006/relationships/hyperlink" Target="javascript:void(0);" TargetMode="External"/><Relationship Id="rId439" Type="http://schemas.openxmlformats.org/officeDocument/2006/relationships/hyperlink" Target="javascript:void(0);" TargetMode="External"/><Relationship Id="rId201" Type="http://schemas.openxmlformats.org/officeDocument/2006/relationships/hyperlink" Target="javascript:void(0);" TargetMode="External"/><Relationship Id="rId222" Type="http://schemas.openxmlformats.org/officeDocument/2006/relationships/hyperlink" Target="javascript:void(0);" TargetMode="External"/><Relationship Id="rId243" Type="http://schemas.openxmlformats.org/officeDocument/2006/relationships/hyperlink" Target="javascript:void(0);" TargetMode="External"/><Relationship Id="rId264" Type="http://schemas.openxmlformats.org/officeDocument/2006/relationships/hyperlink" Target="javascript:void(0);" TargetMode="External"/><Relationship Id="rId285" Type="http://schemas.openxmlformats.org/officeDocument/2006/relationships/hyperlink" Target="javascript:void(0);" TargetMode="External"/><Relationship Id="rId450" Type="http://schemas.openxmlformats.org/officeDocument/2006/relationships/hyperlink" Target="javascript:void(0);" TargetMode="External"/><Relationship Id="rId471" Type="http://schemas.openxmlformats.org/officeDocument/2006/relationships/hyperlink" Target="javascript:void(0);" TargetMode="External"/><Relationship Id="rId506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310" Type="http://schemas.openxmlformats.org/officeDocument/2006/relationships/hyperlink" Target="javascript:void(0);" TargetMode="External"/><Relationship Id="rId492" Type="http://schemas.openxmlformats.org/officeDocument/2006/relationships/hyperlink" Target="javascript:void(0);" TargetMode="External"/><Relationship Id="rId527" Type="http://schemas.openxmlformats.org/officeDocument/2006/relationships/hyperlink" Target="javascript:void(0);" TargetMode="External"/><Relationship Id="rId548" Type="http://schemas.openxmlformats.org/officeDocument/2006/relationships/hyperlink" Target="javascript:void(0);" TargetMode="External"/><Relationship Id="rId569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6" Type="http://schemas.openxmlformats.org/officeDocument/2006/relationships/hyperlink" Target="javascript:void(0);" TargetMode="External"/><Relationship Id="rId187" Type="http://schemas.openxmlformats.org/officeDocument/2006/relationships/hyperlink" Target="javascript:void(0);" TargetMode="External"/><Relationship Id="rId331" Type="http://schemas.openxmlformats.org/officeDocument/2006/relationships/hyperlink" Target="javascript:void(0);" TargetMode="External"/><Relationship Id="rId352" Type="http://schemas.openxmlformats.org/officeDocument/2006/relationships/hyperlink" Target="javascript:void(0);" TargetMode="External"/><Relationship Id="rId373" Type="http://schemas.openxmlformats.org/officeDocument/2006/relationships/hyperlink" Target="javascript:void(0);" TargetMode="External"/><Relationship Id="rId394" Type="http://schemas.openxmlformats.org/officeDocument/2006/relationships/hyperlink" Target="javascript:void(0);" TargetMode="External"/><Relationship Id="rId408" Type="http://schemas.openxmlformats.org/officeDocument/2006/relationships/hyperlink" Target="javascript:void(0);" TargetMode="External"/><Relationship Id="rId429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212" Type="http://schemas.openxmlformats.org/officeDocument/2006/relationships/hyperlink" Target="javascript:void(0);" TargetMode="External"/><Relationship Id="rId233" Type="http://schemas.openxmlformats.org/officeDocument/2006/relationships/hyperlink" Target="javascript:void(0);" TargetMode="External"/><Relationship Id="rId254" Type="http://schemas.openxmlformats.org/officeDocument/2006/relationships/hyperlink" Target="javascript:void(0);" TargetMode="External"/><Relationship Id="rId440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275" Type="http://schemas.openxmlformats.org/officeDocument/2006/relationships/hyperlink" Target="javascript:void(0);" TargetMode="External"/><Relationship Id="rId296" Type="http://schemas.openxmlformats.org/officeDocument/2006/relationships/hyperlink" Target="javascript:void(0);" TargetMode="External"/><Relationship Id="rId300" Type="http://schemas.openxmlformats.org/officeDocument/2006/relationships/hyperlink" Target="javascript:void(0);" TargetMode="External"/><Relationship Id="rId461" Type="http://schemas.openxmlformats.org/officeDocument/2006/relationships/hyperlink" Target="javascript:void(0);" TargetMode="External"/><Relationship Id="rId482" Type="http://schemas.openxmlformats.org/officeDocument/2006/relationships/hyperlink" Target="javascript:void(0);" TargetMode="External"/><Relationship Id="rId517" Type="http://schemas.openxmlformats.org/officeDocument/2006/relationships/hyperlink" Target="javascript:void(0);" TargetMode="External"/><Relationship Id="rId538" Type="http://schemas.openxmlformats.org/officeDocument/2006/relationships/hyperlink" Target="javascript:void(0);" TargetMode="External"/><Relationship Id="rId559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77" Type="http://schemas.openxmlformats.org/officeDocument/2006/relationships/hyperlink" Target="javascript:void(0);" TargetMode="External"/><Relationship Id="rId198" Type="http://schemas.openxmlformats.org/officeDocument/2006/relationships/hyperlink" Target="javascript:void(0);" TargetMode="External"/><Relationship Id="rId321" Type="http://schemas.openxmlformats.org/officeDocument/2006/relationships/hyperlink" Target="javascript:void(0);" TargetMode="External"/><Relationship Id="rId342" Type="http://schemas.openxmlformats.org/officeDocument/2006/relationships/hyperlink" Target="javascript:void(0);" TargetMode="External"/><Relationship Id="rId363" Type="http://schemas.openxmlformats.org/officeDocument/2006/relationships/hyperlink" Target="javascript:void(0);" TargetMode="External"/><Relationship Id="rId384" Type="http://schemas.openxmlformats.org/officeDocument/2006/relationships/hyperlink" Target="javascript:void(0);" TargetMode="External"/><Relationship Id="rId419" Type="http://schemas.openxmlformats.org/officeDocument/2006/relationships/hyperlink" Target="javascript:void(0);" TargetMode="External"/><Relationship Id="rId570" Type="http://schemas.openxmlformats.org/officeDocument/2006/relationships/hyperlink" Target="javascript:void(0);" TargetMode="External"/><Relationship Id="rId202" Type="http://schemas.openxmlformats.org/officeDocument/2006/relationships/hyperlink" Target="javascript:void(0);" TargetMode="External"/><Relationship Id="rId223" Type="http://schemas.openxmlformats.org/officeDocument/2006/relationships/hyperlink" Target="javascript:void(0);" TargetMode="External"/><Relationship Id="rId244" Type="http://schemas.openxmlformats.org/officeDocument/2006/relationships/hyperlink" Target="javascript:void(0);" TargetMode="External"/><Relationship Id="rId430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65" Type="http://schemas.openxmlformats.org/officeDocument/2006/relationships/hyperlink" Target="javascript:void(0);" TargetMode="External"/><Relationship Id="rId286" Type="http://schemas.openxmlformats.org/officeDocument/2006/relationships/hyperlink" Target="javascript:void(0);" TargetMode="External"/><Relationship Id="rId451" Type="http://schemas.openxmlformats.org/officeDocument/2006/relationships/hyperlink" Target="javascript:void(0);" TargetMode="External"/><Relationship Id="rId472" Type="http://schemas.openxmlformats.org/officeDocument/2006/relationships/hyperlink" Target="javascript:void(0);" TargetMode="External"/><Relationship Id="rId493" Type="http://schemas.openxmlformats.org/officeDocument/2006/relationships/hyperlink" Target="javascript:void(0);" TargetMode="External"/><Relationship Id="rId507" Type="http://schemas.openxmlformats.org/officeDocument/2006/relationships/hyperlink" Target="javascript:void(0);" TargetMode="External"/><Relationship Id="rId528" Type="http://schemas.openxmlformats.org/officeDocument/2006/relationships/hyperlink" Target="javascript:void(0);" TargetMode="External"/><Relationship Id="rId549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hyperlink" Target="javascript:void(0);" TargetMode="External"/><Relationship Id="rId188" Type="http://schemas.openxmlformats.org/officeDocument/2006/relationships/hyperlink" Target="javascript:void(0);" TargetMode="External"/><Relationship Id="rId311" Type="http://schemas.openxmlformats.org/officeDocument/2006/relationships/hyperlink" Target="javascript:void(0);" TargetMode="External"/><Relationship Id="rId332" Type="http://schemas.openxmlformats.org/officeDocument/2006/relationships/hyperlink" Target="javascript:void(0);" TargetMode="External"/><Relationship Id="rId353" Type="http://schemas.openxmlformats.org/officeDocument/2006/relationships/hyperlink" Target="javascript:void(0);" TargetMode="External"/><Relationship Id="rId374" Type="http://schemas.openxmlformats.org/officeDocument/2006/relationships/hyperlink" Target="javascript:void(0);" TargetMode="External"/><Relationship Id="rId395" Type="http://schemas.openxmlformats.org/officeDocument/2006/relationships/hyperlink" Target="javascript:void(0);" TargetMode="External"/><Relationship Id="rId409" Type="http://schemas.openxmlformats.org/officeDocument/2006/relationships/hyperlink" Target="javascript:void(0);" TargetMode="External"/><Relationship Id="rId560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13" Type="http://schemas.openxmlformats.org/officeDocument/2006/relationships/hyperlink" Target="javascript:void(0);" TargetMode="External"/><Relationship Id="rId234" Type="http://schemas.openxmlformats.org/officeDocument/2006/relationships/hyperlink" Target="javascript:void(0);" TargetMode="External"/><Relationship Id="rId420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55" Type="http://schemas.openxmlformats.org/officeDocument/2006/relationships/hyperlink" Target="javascript:void(0);" TargetMode="External"/><Relationship Id="rId276" Type="http://schemas.openxmlformats.org/officeDocument/2006/relationships/hyperlink" Target="javascript:void(0);" TargetMode="External"/><Relationship Id="rId297" Type="http://schemas.openxmlformats.org/officeDocument/2006/relationships/hyperlink" Target="javascript:void(0);" TargetMode="External"/><Relationship Id="rId441" Type="http://schemas.openxmlformats.org/officeDocument/2006/relationships/hyperlink" Target="javascript:void(0);" TargetMode="External"/><Relationship Id="rId462" Type="http://schemas.openxmlformats.org/officeDocument/2006/relationships/hyperlink" Target="javascript:void(0);" TargetMode="External"/><Relationship Id="rId483" Type="http://schemas.openxmlformats.org/officeDocument/2006/relationships/hyperlink" Target="javascript:void(0);" TargetMode="External"/><Relationship Id="rId518" Type="http://schemas.openxmlformats.org/officeDocument/2006/relationships/hyperlink" Target="javascript:void(0);" TargetMode="External"/><Relationship Id="rId539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178" Type="http://schemas.openxmlformats.org/officeDocument/2006/relationships/hyperlink" Target="javascript:void(0);" TargetMode="External"/><Relationship Id="rId301" Type="http://schemas.openxmlformats.org/officeDocument/2006/relationships/hyperlink" Target="javascript:void(0);" TargetMode="External"/><Relationship Id="rId322" Type="http://schemas.openxmlformats.org/officeDocument/2006/relationships/hyperlink" Target="javascript:void(0);" TargetMode="External"/><Relationship Id="rId343" Type="http://schemas.openxmlformats.org/officeDocument/2006/relationships/hyperlink" Target="javascript:void(0);" TargetMode="External"/><Relationship Id="rId364" Type="http://schemas.openxmlformats.org/officeDocument/2006/relationships/hyperlink" Target="javascript:void(0);" TargetMode="External"/><Relationship Id="rId550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99" Type="http://schemas.openxmlformats.org/officeDocument/2006/relationships/hyperlink" Target="javascript:void(0);" TargetMode="External"/><Relationship Id="rId203" Type="http://schemas.openxmlformats.org/officeDocument/2006/relationships/hyperlink" Target="javascript:void(0);" TargetMode="External"/><Relationship Id="rId385" Type="http://schemas.openxmlformats.org/officeDocument/2006/relationships/hyperlink" Target="javascript:void(0);" TargetMode="External"/><Relationship Id="rId571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224" Type="http://schemas.openxmlformats.org/officeDocument/2006/relationships/hyperlink" Target="javascript:void(0);" TargetMode="External"/><Relationship Id="rId245" Type="http://schemas.openxmlformats.org/officeDocument/2006/relationships/hyperlink" Target="javascript:void(0);" TargetMode="External"/><Relationship Id="rId266" Type="http://schemas.openxmlformats.org/officeDocument/2006/relationships/hyperlink" Target="javascript:void(0);" TargetMode="External"/><Relationship Id="rId287" Type="http://schemas.openxmlformats.org/officeDocument/2006/relationships/hyperlink" Target="javascript:void(0);" TargetMode="External"/><Relationship Id="rId410" Type="http://schemas.openxmlformats.org/officeDocument/2006/relationships/hyperlink" Target="javascript:void(0);" TargetMode="External"/><Relationship Id="rId431" Type="http://schemas.openxmlformats.org/officeDocument/2006/relationships/hyperlink" Target="javascript:void(0);" TargetMode="External"/><Relationship Id="rId452" Type="http://schemas.openxmlformats.org/officeDocument/2006/relationships/hyperlink" Target="javascript:void(0);" TargetMode="External"/><Relationship Id="rId473" Type="http://schemas.openxmlformats.org/officeDocument/2006/relationships/hyperlink" Target="javascript:void(0);" TargetMode="External"/><Relationship Id="rId494" Type="http://schemas.openxmlformats.org/officeDocument/2006/relationships/hyperlink" Target="javascript:void(0);" TargetMode="External"/><Relationship Id="rId508" Type="http://schemas.openxmlformats.org/officeDocument/2006/relationships/hyperlink" Target="javascript:void(0);" TargetMode="External"/><Relationship Id="rId529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hyperlink" Target="javascript:void(0);" TargetMode="External"/><Relationship Id="rId312" Type="http://schemas.openxmlformats.org/officeDocument/2006/relationships/hyperlink" Target="javascript:void(0);" TargetMode="External"/><Relationship Id="rId333" Type="http://schemas.openxmlformats.org/officeDocument/2006/relationships/hyperlink" Target="javascript:void(0);" TargetMode="External"/><Relationship Id="rId354" Type="http://schemas.openxmlformats.org/officeDocument/2006/relationships/hyperlink" Target="javascript:void(0);" TargetMode="External"/><Relationship Id="rId540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189" Type="http://schemas.openxmlformats.org/officeDocument/2006/relationships/hyperlink" Target="javascript:void(0);" TargetMode="External"/><Relationship Id="rId375" Type="http://schemas.openxmlformats.org/officeDocument/2006/relationships/hyperlink" Target="javascript:void(0);" TargetMode="External"/><Relationship Id="rId396" Type="http://schemas.openxmlformats.org/officeDocument/2006/relationships/hyperlink" Target="javascript:void(0);" TargetMode="External"/><Relationship Id="rId561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4" Type="http://schemas.openxmlformats.org/officeDocument/2006/relationships/hyperlink" Target="javascript:void(0);" TargetMode="External"/><Relationship Id="rId235" Type="http://schemas.openxmlformats.org/officeDocument/2006/relationships/hyperlink" Target="javascript:void(0);" TargetMode="External"/><Relationship Id="rId256" Type="http://schemas.openxmlformats.org/officeDocument/2006/relationships/hyperlink" Target="javascript:void(0);" TargetMode="External"/><Relationship Id="rId277" Type="http://schemas.openxmlformats.org/officeDocument/2006/relationships/hyperlink" Target="javascript:void(0);" TargetMode="External"/><Relationship Id="rId298" Type="http://schemas.openxmlformats.org/officeDocument/2006/relationships/hyperlink" Target="javascript:void(0);" TargetMode="External"/><Relationship Id="rId400" Type="http://schemas.openxmlformats.org/officeDocument/2006/relationships/hyperlink" Target="javascript:void(0);" TargetMode="External"/><Relationship Id="rId421" Type="http://schemas.openxmlformats.org/officeDocument/2006/relationships/hyperlink" Target="javascript:void(0);" TargetMode="External"/><Relationship Id="rId442" Type="http://schemas.openxmlformats.org/officeDocument/2006/relationships/hyperlink" Target="javascript:void(0);" TargetMode="External"/><Relationship Id="rId463" Type="http://schemas.openxmlformats.org/officeDocument/2006/relationships/hyperlink" Target="javascript:void(0);" TargetMode="External"/><Relationship Id="rId484" Type="http://schemas.openxmlformats.org/officeDocument/2006/relationships/hyperlink" Target="javascript:void(0);" TargetMode="External"/><Relationship Id="rId519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302" Type="http://schemas.openxmlformats.org/officeDocument/2006/relationships/hyperlink" Target="javascript:void(0);" TargetMode="External"/><Relationship Id="rId323" Type="http://schemas.openxmlformats.org/officeDocument/2006/relationships/hyperlink" Target="javascript:void(0);" TargetMode="External"/><Relationship Id="rId344" Type="http://schemas.openxmlformats.org/officeDocument/2006/relationships/hyperlink" Target="javascript:void(0);" TargetMode="External"/><Relationship Id="rId530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179" Type="http://schemas.openxmlformats.org/officeDocument/2006/relationships/hyperlink" Target="javascript:void(0);" TargetMode="External"/><Relationship Id="rId365" Type="http://schemas.openxmlformats.org/officeDocument/2006/relationships/hyperlink" Target="javascript:void(0);" TargetMode="External"/><Relationship Id="rId386" Type="http://schemas.openxmlformats.org/officeDocument/2006/relationships/hyperlink" Target="javascript:void(0);" TargetMode="External"/><Relationship Id="rId551" Type="http://schemas.openxmlformats.org/officeDocument/2006/relationships/hyperlink" Target="javascript:void(0);" TargetMode="External"/><Relationship Id="rId572" Type="http://schemas.openxmlformats.org/officeDocument/2006/relationships/hyperlink" Target="https://wa02.kings.edu:8443/webadvisorc/colleague?TOKENIDX=6291249301&amp;SS=1&amp;APP=ST&amp;CONSTITUENCY=WBST" TargetMode="External"/><Relationship Id="rId190" Type="http://schemas.openxmlformats.org/officeDocument/2006/relationships/hyperlink" Target="javascript:void(0);" TargetMode="External"/><Relationship Id="rId204" Type="http://schemas.openxmlformats.org/officeDocument/2006/relationships/hyperlink" Target="javascript:void(0);" TargetMode="External"/><Relationship Id="rId225" Type="http://schemas.openxmlformats.org/officeDocument/2006/relationships/hyperlink" Target="javascript:void(0);" TargetMode="External"/><Relationship Id="rId246" Type="http://schemas.openxmlformats.org/officeDocument/2006/relationships/hyperlink" Target="javascript:void(0);" TargetMode="External"/><Relationship Id="rId267" Type="http://schemas.openxmlformats.org/officeDocument/2006/relationships/hyperlink" Target="javascript:void(0);" TargetMode="External"/><Relationship Id="rId288" Type="http://schemas.openxmlformats.org/officeDocument/2006/relationships/hyperlink" Target="javascript:void(0);" TargetMode="External"/><Relationship Id="rId411" Type="http://schemas.openxmlformats.org/officeDocument/2006/relationships/hyperlink" Target="javascript:void(0);" TargetMode="External"/><Relationship Id="rId432" Type="http://schemas.openxmlformats.org/officeDocument/2006/relationships/hyperlink" Target="javascript:void(0);" TargetMode="External"/><Relationship Id="rId453" Type="http://schemas.openxmlformats.org/officeDocument/2006/relationships/hyperlink" Target="javascript:void(0);" TargetMode="External"/><Relationship Id="rId474" Type="http://schemas.openxmlformats.org/officeDocument/2006/relationships/hyperlink" Target="javascript:void(0);" TargetMode="External"/><Relationship Id="rId509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313" Type="http://schemas.openxmlformats.org/officeDocument/2006/relationships/hyperlink" Target="javascript:void(0);" TargetMode="External"/><Relationship Id="rId49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69" Type="http://schemas.openxmlformats.org/officeDocument/2006/relationships/hyperlink" Target="javascript:void(0);" TargetMode="External"/><Relationship Id="rId334" Type="http://schemas.openxmlformats.org/officeDocument/2006/relationships/hyperlink" Target="javascript:void(0);" TargetMode="External"/><Relationship Id="rId355" Type="http://schemas.openxmlformats.org/officeDocument/2006/relationships/hyperlink" Target="javascript:void(0);" TargetMode="External"/><Relationship Id="rId376" Type="http://schemas.openxmlformats.org/officeDocument/2006/relationships/hyperlink" Target="javascript:void(0);" TargetMode="External"/><Relationship Id="rId397" Type="http://schemas.openxmlformats.org/officeDocument/2006/relationships/hyperlink" Target="javascript:void(0);" TargetMode="External"/><Relationship Id="rId520" Type="http://schemas.openxmlformats.org/officeDocument/2006/relationships/hyperlink" Target="javascript:void(0);" TargetMode="External"/><Relationship Id="rId541" Type="http://schemas.openxmlformats.org/officeDocument/2006/relationships/hyperlink" Target="javascript:void(0);" TargetMode="External"/><Relationship Id="rId562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180" Type="http://schemas.openxmlformats.org/officeDocument/2006/relationships/hyperlink" Target="javascript:void(0);" TargetMode="External"/><Relationship Id="rId215" Type="http://schemas.openxmlformats.org/officeDocument/2006/relationships/hyperlink" Target="javascript:void(0);" TargetMode="External"/><Relationship Id="rId236" Type="http://schemas.openxmlformats.org/officeDocument/2006/relationships/hyperlink" Target="javascript:void(0);" TargetMode="External"/><Relationship Id="rId257" Type="http://schemas.openxmlformats.org/officeDocument/2006/relationships/hyperlink" Target="javascript:void(0);" TargetMode="External"/><Relationship Id="rId278" Type="http://schemas.openxmlformats.org/officeDocument/2006/relationships/hyperlink" Target="javascript:void(0);" TargetMode="External"/><Relationship Id="rId401" Type="http://schemas.openxmlformats.org/officeDocument/2006/relationships/hyperlink" Target="javascript:void(0);" TargetMode="External"/><Relationship Id="rId422" Type="http://schemas.openxmlformats.org/officeDocument/2006/relationships/hyperlink" Target="javascript:void(0);" TargetMode="External"/><Relationship Id="rId443" Type="http://schemas.openxmlformats.org/officeDocument/2006/relationships/hyperlink" Target="javascript:void(0);" TargetMode="External"/><Relationship Id="rId464" Type="http://schemas.openxmlformats.org/officeDocument/2006/relationships/hyperlink" Target="javascript:void(0);" TargetMode="External"/><Relationship Id="rId303" Type="http://schemas.openxmlformats.org/officeDocument/2006/relationships/hyperlink" Target="javascript:void(0);" TargetMode="External"/><Relationship Id="rId485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345" Type="http://schemas.openxmlformats.org/officeDocument/2006/relationships/hyperlink" Target="javascript:void(0);" TargetMode="External"/><Relationship Id="rId387" Type="http://schemas.openxmlformats.org/officeDocument/2006/relationships/hyperlink" Target="javascript:void(0);" TargetMode="External"/><Relationship Id="rId510" Type="http://schemas.openxmlformats.org/officeDocument/2006/relationships/hyperlink" Target="javascript:void(0);" TargetMode="External"/><Relationship Id="rId552" Type="http://schemas.openxmlformats.org/officeDocument/2006/relationships/hyperlink" Target="javascript:void(0);" TargetMode="External"/><Relationship Id="rId191" Type="http://schemas.openxmlformats.org/officeDocument/2006/relationships/hyperlink" Target="javascript:void(0);" TargetMode="External"/><Relationship Id="rId205" Type="http://schemas.openxmlformats.org/officeDocument/2006/relationships/hyperlink" Target="javascript:void(0);" TargetMode="External"/><Relationship Id="rId247" Type="http://schemas.openxmlformats.org/officeDocument/2006/relationships/hyperlink" Target="javascript:void(0);" TargetMode="External"/><Relationship Id="rId412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289" Type="http://schemas.openxmlformats.org/officeDocument/2006/relationships/hyperlink" Target="javascript:void(0);" TargetMode="External"/><Relationship Id="rId454" Type="http://schemas.openxmlformats.org/officeDocument/2006/relationships/hyperlink" Target="javascript:void(0);" TargetMode="External"/><Relationship Id="rId49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314" Type="http://schemas.openxmlformats.org/officeDocument/2006/relationships/hyperlink" Target="javascript:void(0);" TargetMode="External"/><Relationship Id="rId356" Type="http://schemas.openxmlformats.org/officeDocument/2006/relationships/hyperlink" Target="javascript:void(0);" TargetMode="External"/><Relationship Id="rId398" Type="http://schemas.openxmlformats.org/officeDocument/2006/relationships/hyperlink" Target="javascript:void(0);" TargetMode="External"/><Relationship Id="rId521" Type="http://schemas.openxmlformats.org/officeDocument/2006/relationships/hyperlink" Target="javascript:void(0);" TargetMode="External"/><Relationship Id="rId563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javascript:void(0);" TargetMode="External"/><Relationship Id="rId216" Type="http://schemas.openxmlformats.org/officeDocument/2006/relationships/hyperlink" Target="javascript:void(0);" TargetMode="External"/><Relationship Id="rId423" Type="http://schemas.openxmlformats.org/officeDocument/2006/relationships/hyperlink" Target="javascript:void(0);" TargetMode="External"/><Relationship Id="rId258" Type="http://schemas.openxmlformats.org/officeDocument/2006/relationships/hyperlink" Target="javascript:void(0);" TargetMode="External"/><Relationship Id="rId465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325" Type="http://schemas.openxmlformats.org/officeDocument/2006/relationships/hyperlink" Target="javascript:void(0);" TargetMode="External"/><Relationship Id="rId367" Type="http://schemas.openxmlformats.org/officeDocument/2006/relationships/hyperlink" Target="javascript:void(0);" TargetMode="External"/><Relationship Id="rId532" Type="http://schemas.openxmlformats.org/officeDocument/2006/relationships/hyperlink" Target="javascript:void(0);" TargetMode="External"/><Relationship Id="rId171" Type="http://schemas.openxmlformats.org/officeDocument/2006/relationships/hyperlink" Target="javascript:void(0);" TargetMode="External"/><Relationship Id="rId227" Type="http://schemas.openxmlformats.org/officeDocument/2006/relationships/hyperlink" Target="javascript:void(0);" TargetMode="External"/><Relationship Id="rId269" Type="http://schemas.openxmlformats.org/officeDocument/2006/relationships/hyperlink" Target="javascript:void(0);" TargetMode="External"/><Relationship Id="rId434" Type="http://schemas.openxmlformats.org/officeDocument/2006/relationships/hyperlink" Target="javascript:void(0);" TargetMode="External"/><Relationship Id="rId476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280" Type="http://schemas.openxmlformats.org/officeDocument/2006/relationships/hyperlink" Target="javascript:void(0);" TargetMode="External"/><Relationship Id="rId336" Type="http://schemas.openxmlformats.org/officeDocument/2006/relationships/hyperlink" Target="javascript:void(0);" TargetMode="External"/><Relationship Id="rId501" Type="http://schemas.openxmlformats.org/officeDocument/2006/relationships/hyperlink" Target="javascript:void(0);" TargetMode="External"/><Relationship Id="rId543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82" Type="http://schemas.openxmlformats.org/officeDocument/2006/relationships/hyperlink" Target="javascript:void(0);" TargetMode="External"/><Relationship Id="rId378" Type="http://schemas.openxmlformats.org/officeDocument/2006/relationships/hyperlink" Target="javascript:void(0);" TargetMode="External"/><Relationship Id="rId403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238" Type="http://schemas.openxmlformats.org/officeDocument/2006/relationships/hyperlink" Target="javascript:void(0);" TargetMode="External"/><Relationship Id="rId445" Type="http://schemas.openxmlformats.org/officeDocument/2006/relationships/hyperlink" Target="javascript:void(0);" TargetMode="External"/><Relationship Id="rId487" Type="http://schemas.openxmlformats.org/officeDocument/2006/relationships/hyperlink" Target="javascript:void(0);" TargetMode="External"/><Relationship Id="rId291" Type="http://schemas.openxmlformats.org/officeDocument/2006/relationships/hyperlink" Target="javascript:void(0);" TargetMode="External"/><Relationship Id="rId305" Type="http://schemas.openxmlformats.org/officeDocument/2006/relationships/hyperlink" Target="javascript:void(0);" TargetMode="External"/><Relationship Id="rId347" Type="http://schemas.openxmlformats.org/officeDocument/2006/relationships/hyperlink" Target="javascript:void(0);" TargetMode="External"/><Relationship Id="rId512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389" Type="http://schemas.openxmlformats.org/officeDocument/2006/relationships/hyperlink" Target="javascript:void(0);" TargetMode="External"/><Relationship Id="rId554" Type="http://schemas.openxmlformats.org/officeDocument/2006/relationships/hyperlink" Target="javascript:void(0);" TargetMode="External"/><Relationship Id="rId193" Type="http://schemas.openxmlformats.org/officeDocument/2006/relationships/hyperlink" Target="javascript:void(0);" TargetMode="External"/><Relationship Id="rId207" Type="http://schemas.openxmlformats.org/officeDocument/2006/relationships/hyperlink" Target="javascript:void(0);" TargetMode="External"/><Relationship Id="rId249" Type="http://schemas.openxmlformats.org/officeDocument/2006/relationships/hyperlink" Target="javascript:void(0);" TargetMode="External"/><Relationship Id="rId414" Type="http://schemas.openxmlformats.org/officeDocument/2006/relationships/hyperlink" Target="javascript:void(0);" TargetMode="External"/><Relationship Id="rId456" Type="http://schemas.openxmlformats.org/officeDocument/2006/relationships/hyperlink" Target="javascript:void(0);" TargetMode="External"/><Relationship Id="rId49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260" Type="http://schemas.openxmlformats.org/officeDocument/2006/relationships/hyperlink" Target="javascript:void(0);" TargetMode="External"/><Relationship Id="rId316" Type="http://schemas.openxmlformats.org/officeDocument/2006/relationships/hyperlink" Target="javascript:void(0);" TargetMode="External"/><Relationship Id="rId523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358" Type="http://schemas.openxmlformats.org/officeDocument/2006/relationships/hyperlink" Target="javascript:void(0);" TargetMode="External"/><Relationship Id="rId565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218" Type="http://schemas.openxmlformats.org/officeDocument/2006/relationships/hyperlink" Target="javascript:void(0);" TargetMode="External"/><Relationship Id="rId425" Type="http://schemas.openxmlformats.org/officeDocument/2006/relationships/hyperlink" Target="javascript:void(0);" TargetMode="External"/><Relationship Id="rId467" Type="http://schemas.openxmlformats.org/officeDocument/2006/relationships/hyperlink" Target="javascript:void(0);" TargetMode="External"/><Relationship Id="rId27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327" Type="http://schemas.openxmlformats.org/officeDocument/2006/relationships/hyperlink" Target="javascript:void(0);" TargetMode="External"/><Relationship Id="rId369" Type="http://schemas.openxmlformats.org/officeDocument/2006/relationships/hyperlink" Target="javascript:void(0);" TargetMode="External"/><Relationship Id="rId534" Type="http://schemas.openxmlformats.org/officeDocument/2006/relationships/hyperlink" Target="javascript:void(0);" TargetMode="External"/><Relationship Id="rId173" Type="http://schemas.openxmlformats.org/officeDocument/2006/relationships/hyperlink" Target="javascript:void(0);" TargetMode="External"/><Relationship Id="rId229" Type="http://schemas.openxmlformats.org/officeDocument/2006/relationships/hyperlink" Target="javascript:void(0);" TargetMode="External"/><Relationship Id="rId380" Type="http://schemas.openxmlformats.org/officeDocument/2006/relationships/hyperlink" Target="javascript:void(0);" TargetMode="External"/><Relationship Id="rId436" Type="http://schemas.openxmlformats.org/officeDocument/2006/relationships/hyperlink" Target="javascript:void(0);" TargetMode="External"/><Relationship Id="rId240" Type="http://schemas.openxmlformats.org/officeDocument/2006/relationships/hyperlink" Target="javascript:void(0);" TargetMode="External"/><Relationship Id="rId478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282" Type="http://schemas.openxmlformats.org/officeDocument/2006/relationships/hyperlink" Target="javascript:void(0);" TargetMode="External"/><Relationship Id="rId338" Type="http://schemas.openxmlformats.org/officeDocument/2006/relationships/hyperlink" Target="javascript:void(0);" TargetMode="External"/><Relationship Id="rId503" Type="http://schemas.openxmlformats.org/officeDocument/2006/relationships/hyperlink" Target="javascript:void(0);" TargetMode="External"/><Relationship Id="rId545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84" Type="http://schemas.openxmlformats.org/officeDocument/2006/relationships/hyperlink" Target="javascript:void(0);" TargetMode="External"/><Relationship Id="rId391" Type="http://schemas.openxmlformats.org/officeDocument/2006/relationships/hyperlink" Target="javascript:void(0);" TargetMode="External"/><Relationship Id="rId405" Type="http://schemas.openxmlformats.org/officeDocument/2006/relationships/hyperlink" Target="javascript:void(0);" TargetMode="External"/><Relationship Id="rId447" Type="http://schemas.openxmlformats.org/officeDocument/2006/relationships/hyperlink" Target="javascript:void(0);" TargetMode="External"/><Relationship Id="rId251" Type="http://schemas.openxmlformats.org/officeDocument/2006/relationships/hyperlink" Target="javascript:void(0);" TargetMode="External"/><Relationship Id="rId489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293" Type="http://schemas.openxmlformats.org/officeDocument/2006/relationships/hyperlink" Target="javascript:void(0);" TargetMode="External"/><Relationship Id="rId307" Type="http://schemas.openxmlformats.org/officeDocument/2006/relationships/hyperlink" Target="javascript:void(0);" TargetMode="External"/><Relationship Id="rId349" Type="http://schemas.openxmlformats.org/officeDocument/2006/relationships/hyperlink" Target="javascript:void(0);" TargetMode="External"/><Relationship Id="rId514" Type="http://schemas.openxmlformats.org/officeDocument/2006/relationships/hyperlink" Target="javascript:void(0);" TargetMode="External"/><Relationship Id="rId556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Relationship Id="rId195" Type="http://schemas.openxmlformats.org/officeDocument/2006/relationships/hyperlink" Target="javascript:void(0);" TargetMode="External"/><Relationship Id="rId209" Type="http://schemas.openxmlformats.org/officeDocument/2006/relationships/hyperlink" Target="javascript:void(0);" TargetMode="External"/><Relationship Id="rId360" Type="http://schemas.openxmlformats.org/officeDocument/2006/relationships/hyperlink" Target="javascript:void(0);" TargetMode="External"/><Relationship Id="rId416" Type="http://schemas.openxmlformats.org/officeDocument/2006/relationships/hyperlink" Target="javascript:void(0);" TargetMode="External"/><Relationship Id="rId220" Type="http://schemas.openxmlformats.org/officeDocument/2006/relationships/hyperlink" Target="javascript:void(0);" TargetMode="External"/><Relationship Id="rId458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262" Type="http://schemas.openxmlformats.org/officeDocument/2006/relationships/hyperlink" Target="javascript:void(0);" TargetMode="External"/><Relationship Id="rId318" Type="http://schemas.openxmlformats.org/officeDocument/2006/relationships/hyperlink" Target="javascript:void(0);" TargetMode="External"/><Relationship Id="rId525" Type="http://schemas.openxmlformats.org/officeDocument/2006/relationships/hyperlink" Target="javascript:void(0);" TargetMode="External"/><Relationship Id="rId567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64" Type="http://schemas.openxmlformats.org/officeDocument/2006/relationships/hyperlink" Target="javascript:void(0);" TargetMode="External"/><Relationship Id="rId371" Type="http://schemas.openxmlformats.org/officeDocument/2006/relationships/hyperlink" Target="javascript:void(0);" TargetMode="External"/><Relationship Id="rId427" Type="http://schemas.openxmlformats.org/officeDocument/2006/relationships/hyperlink" Target="javascript:void(0);" TargetMode="External"/><Relationship Id="rId469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6"/>
  <sheetViews>
    <sheetView tabSelected="1" topLeftCell="A1165" workbookViewId="0">
      <selection activeCell="I1177" sqref="I1177"/>
    </sheetView>
  </sheetViews>
  <sheetFormatPr defaultRowHeight="15" x14ac:dyDescent="0.25"/>
  <cols>
    <col min="3" max="3" width="14.5703125" customWidth="1"/>
    <col min="5" max="5" width="13.85546875" customWidth="1"/>
    <col min="13" max="13" width="6.28515625" customWidth="1"/>
  </cols>
  <sheetData>
    <row r="1" spans="1:14" x14ac:dyDescent="0.25">
      <c r="A1" s="7" t="s">
        <v>0</v>
      </c>
    </row>
    <row r="2" spans="1:14" x14ac:dyDescent="0.25">
      <c r="M2" t="s">
        <v>1349</v>
      </c>
      <c r="N2" s="2" t="s">
        <v>1350</v>
      </c>
    </row>
    <row r="3" spans="1:14" ht="165" customHeight="1" x14ac:dyDescent="0.25">
      <c r="A3" s="3" t="s">
        <v>1</v>
      </c>
      <c r="B3" s="3" t="s">
        <v>2</v>
      </c>
      <c r="C3" s="4" t="s">
        <v>3</v>
      </c>
      <c r="D3" s="3"/>
      <c r="E3" s="3" t="s">
        <v>4</v>
      </c>
      <c r="F3" s="3" t="s">
        <v>5</v>
      </c>
      <c r="G3" s="3">
        <f>-3 / 20</f>
        <v>-0.15</v>
      </c>
      <c r="H3" s="3">
        <v>3</v>
      </c>
      <c r="I3" s="3"/>
      <c r="J3" s="3" t="s">
        <v>6</v>
      </c>
      <c r="K3" s="3"/>
    </row>
    <row r="4" spans="1:14" x14ac:dyDescent="0.25">
      <c r="A4" s="3"/>
      <c r="B4" s="3"/>
      <c r="C4" s="4"/>
      <c r="D4" s="3"/>
      <c r="E4" s="3"/>
      <c r="F4" s="3"/>
      <c r="G4" s="3"/>
      <c r="H4" s="3"/>
      <c r="I4" s="3"/>
      <c r="J4" s="3"/>
      <c r="K4" s="3"/>
    </row>
    <row r="5" spans="1:14" ht="165" customHeight="1" x14ac:dyDescent="0.25">
      <c r="A5" s="3" t="s">
        <v>1</v>
      </c>
      <c r="B5" s="3" t="s">
        <v>2</v>
      </c>
      <c r="C5" s="4" t="s">
        <v>7</v>
      </c>
      <c r="D5" s="3"/>
      <c r="E5" s="3" t="s">
        <v>8</v>
      </c>
      <c r="F5" s="3" t="s">
        <v>5</v>
      </c>
      <c r="G5" s="3">
        <f>-4 / 20</f>
        <v>-0.2</v>
      </c>
      <c r="H5" s="3">
        <v>3</v>
      </c>
      <c r="I5" s="3"/>
      <c r="J5" s="3" t="s">
        <v>6</v>
      </c>
      <c r="K5" s="3"/>
    </row>
    <row r="6" spans="1:14" x14ac:dyDescent="0.25">
      <c r="A6" s="3"/>
      <c r="B6" s="3"/>
      <c r="C6" s="4"/>
      <c r="D6" s="3"/>
      <c r="E6" s="3"/>
      <c r="F6" s="3"/>
      <c r="G6" s="3"/>
      <c r="H6" s="3"/>
      <c r="I6" s="3"/>
      <c r="J6" s="3"/>
      <c r="K6" s="3"/>
    </row>
    <row r="7" spans="1:14" ht="165" customHeight="1" x14ac:dyDescent="0.25">
      <c r="A7" s="3" t="s">
        <v>1</v>
      </c>
      <c r="B7" s="3" t="s">
        <v>2</v>
      </c>
      <c r="C7" s="4" t="s">
        <v>9</v>
      </c>
      <c r="D7" s="3"/>
      <c r="E7" s="3" t="s">
        <v>10</v>
      </c>
      <c r="F7" s="3" t="s">
        <v>5</v>
      </c>
      <c r="G7" s="3">
        <f>-1 / 20</f>
        <v>-0.05</v>
      </c>
      <c r="H7" s="3">
        <v>3</v>
      </c>
      <c r="I7" s="3"/>
      <c r="J7" s="3" t="s">
        <v>6</v>
      </c>
      <c r="K7" s="3"/>
    </row>
    <row r="8" spans="1:14" x14ac:dyDescent="0.25">
      <c r="A8" s="3"/>
      <c r="B8" s="3"/>
      <c r="C8" s="4"/>
      <c r="D8" s="3"/>
      <c r="E8" s="3"/>
      <c r="F8" s="3"/>
      <c r="G8" s="3"/>
      <c r="H8" s="3"/>
      <c r="I8" s="3"/>
      <c r="J8" s="3"/>
      <c r="K8" s="3"/>
    </row>
    <row r="9" spans="1:14" ht="150" customHeight="1" x14ac:dyDescent="0.25">
      <c r="A9" s="3" t="s">
        <v>1</v>
      </c>
      <c r="B9" s="3" t="s">
        <v>2</v>
      </c>
      <c r="C9" s="4" t="s">
        <v>11</v>
      </c>
      <c r="D9" s="3"/>
      <c r="E9" s="3" t="s">
        <v>12</v>
      </c>
      <c r="F9" s="3" t="s">
        <v>5</v>
      </c>
      <c r="G9" s="3">
        <f>-1 / 15</f>
        <v>-6.6666666666666666E-2</v>
      </c>
      <c r="H9" s="3">
        <v>1</v>
      </c>
      <c r="I9" s="3"/>
      <c r="J9" s="3" t="s">
        <v>6</v>
      </c>
      <c r="K9" s="3"/>
    </row>
    <row r="10" spans="1:14" x14ac:dyDescent="0.25">
      <c r="A10" s="3"/>
      <c r="B10" s="3"/>
      <c r="C10" s="4"/>
      <c r="D10" s="3"/>
      <c r="E10" s="3"/>
      <c r="F10" s="3"/>
      <c r="G10" s="3"/>
      <c r="H10" s="3"/>
      <c r="I10" s="3"/>
      <c r="J10" s="3"/>
      <c r="K10" s="3"/>
    </row>
    <row r="11" spans="1:14" ht="165" customHeight="1" x14ac:dyDescent="0.25">
      <c r="A11" s="3" t="s">
        <v>1</v>
      </c>
      <c r="B11" s="3" t="s">
        <v>2</v>
      </c>
      <c r="C11" s="4" t="s">
        <v>13</v>
      </c>
      <c r="D11" s="3"/>
      <c r="E11" s="3" t="s">
        <v>14</v>
      </c>
      <c r="F11" s="3" t="s">
        <v>5</v>
      </c>
      <c r="G11" s="3">
        <f>-3 / 15</f>
        <v>-0.2</v>
      </c>
      <c r="H11" s="3">
        <v>1</v>
      </c>
      <c r="I11" s="3"/>
      <c r="J11" s="3" t="s">
        <v>6</v>
      </c>
      <c r="K11" s="3"/>
    </row>
    <row r="12" spans="1:14" x14ac:dyDescent="0.25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</row>
    <row r="13" spans="1:14" ht="165" customHeight="1" x14ac:dyDescent="0.25">
      <c r="A13" s="3" t="s">
        <v>1</v>
      </c>
      <c r="B13" s="3" t="s">
        <v>2</v>
      </c>
      <c r="C13" s="4" t="s">
        <v>15</v>
      </c>
      <c r="D13" s="3"/>
      <c r="E13" s="3" t="s">
        <v>16</v>
      </c>
      <c r="F13" s="3" t="s">
        <v>5</v>
      </c>
      <c r="G13" s="3">
        <f>-2 / 15</f>
        <v>-0.13333333333333333</v>
      </c>
      <c r="H13" s="3">
        <v>1</v>
      </c>
      <c r="I13" s="3"/>
      <c r="J13" s="3" t="s">
        <v>6</v>
      </c>
      <c r="K13" s="3"/>
    </row>
    <row r="14" spans="1:14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</row>
    <row r="15" spans="1:14" ht="150" customHeight="1" x14ac:dyDescent="0.25">
      <c r="A15" s="3" t="s">
        <v>1</v>
      </c>
      <c r="B15" s="3" t="s">
        <v>2</v>
      </c>
      <c r="C15" s="4" t="s">
        <v>17</v>
      </c>
      <c r="D15" s="3"/>
      <c r="E15" s="3" t="s">
        <v>18</v>
      </c>
      <c r="F15" s="3" t="s">
        <v>5</v>
      </c>
      <c r="G15" s="3">
        <f>-1 / 15</f>
        <v>-6.6666666666666666E-2</v>
      </c>
      <c r="H15" s="3">
        <v>1</v>
      </c>
      <c r="I15" s="3"/>
      <c r="J15" s="3" t="s">
        <v>6</v>
      </c>
      <c r="K15" s="3"/>
    </row>
    <row r="16" spans="1:14" x14ac:dyDescent="0.25">
      <c r="A16" s="3"/>
      <c r="B16" s="3"/>
      <c r="C16" s="4"/>
      <c r="D16" s="3"/>
      <c r="E16" s="3"/>
      <c r="F16" s="3"/>
      <c r="G16" s="3"/>
      <c r="H16" s="3"/>
      <c r="I16" s="3"/>
      <c r="J16" s="3"/>
      <c r="K16" s="3"/>
      <c r="N16">
        <v>1</v>
      </c>
    </row>
    <row r="17" spans="1:11" ht="180" customHeight="1" x14ac:dyDescent="0.25">
      <c r="A17" s="3" t="s">
        <v>1</v>
      </c>
      <c r="B17" s="3" t="s">
        <v>2</v>
      </c>
      <c r="C17" s="4" t="s">
        <v>19</v>
      </c>
      <c r="D17" s="3"/>
      <c r="E17" s="3" t="s">
        <v>20</v>
      </c>
      <c r="F17" s="3" t="s">
        <v>21</v>
      </c>
      <c r="G17" s="5">
        <v>42086</v>
      </c>
      <c r="H17" s="3">
        <v>3</v>
      </c>
      <c r="I17" s="3"/>
      <c r="J17" s="3" t="s">
        <v>6</v>
      </c>
      <c r="K17" s="3"/>
    </row>
    <row r="18" spans="1:11" x14ac:dyDescent="0.25">
      <c r="A18" s="3"/>
      <c r="B18" s="3"/>
      <c r="C18" s="4"/>
      <c r="D18" s="3"/>
      <c r="E18" s="3"/>
      <c r="F18" s="3"/>
      <c r="G18" s="5"/>
      <c r="H18" s="3"/>
      <c r="I18" s="3"/>
      <c r="J18" s="3"/>
      <c r="K18" s="3"/>
    </row>
    <row r="19" spans="1:11" ht="180" customHeight="1" x14ac:dyDescent="0.25">
      <c r="A19" s="3" t="s">
        <v>1</v>
      </c>
      <c r="B19" s="3" t="s">
        <v>22</v>
      </c>
      <c r="C19" s="4" t="s">
        <v>23</v>
      </c>
      <c r="D19" s="3"/>
      <c r="E19" s="3" t="s">
        <v>24</v>
      </c>
      <c r="F19" s="3" t="s">
        <v>21</v>
      </c>
      <c r="G19" s="5">
        <v>42178</v>
      </c>
      <c r="H19" s="3">
        <v>3</v>
      </c>
      <c r="I19" s="3"/>
      <c r="J19" s="3" t="s">
        <v>6</v>
      </c>
      <c r="K19" s="3"/>
    </row>
    <row r="20" spans="1:11" x14ac:dyDescent="0.25">
      <c r="A20" s="3"/>
      <c r="B20" s="3"/>
      <c r="C20" s="4"/>
      <c r="D20" s="3"/>
      <c r="E20" s="3"/>
      <c r="F20" s="3"/>
      <c r="G20" s="5"/>
      <c r="H20" s="3"/>
      <c r="I20" s="3"/>
      <c r="J20" s="3"/>
      <c r="K20" s="3"/>
    </row>
    <row r="21" spans="1:11" ht="180" customHeight="1" x14ac:dyDescent="0.25">
      <c r="A21" s="3" t="s">
        <v>1</v>
      </c>
      <c r="B21" s="3" t="s">
        <v>22</v>
      </c>
      <c r="C21" s="4" t="s">
        <v>25</v>
      </c>
      <c r="D21" s="3"/>
      <c r="E21" s="3" t="s">
        <v>26</v>
      </c>
      <c r="F21" s="3" t="s">
        <v>21</v>
      </c>
      <c r="G21" s="3" t="s">
        <v>27</v>
      </c>
      <c r="H21" s="3">
        <v>3</v>
      </c>
      <c r="I21" s="3"/>
      <c r="J21" s="3" t="s">
        <v>6</v>
      </c>
      <c r="K21" s="3"/>
    </row>
    <row r="22" spans="1:11" x14ac:dyDescent="0.25">
      <c r="A22" s="3"/>
      <c r="B22" s="3"/>
      <c r="C22" s="4"/>
      <c r="D22" s="3"/>
      <c r="E22" s="3"/>
      <c r="F22" s="3"/>
      <c r="G22" s="3"/>
      <c r="H22" s="3"/>
      <c r="I22" s="3"/>
      <c r="J22" s="3"/>
      <c r="K22" s="3"/>
    </row>
    <row r="23" spans="1:11" ht="180" customHeight="1" x14ac:dyDescent="0.25">
      <c r="A23" s="3" t="s">
        <v>1</v>
      </c>
      <c r="B23" s="3" t="s">
        <v>2</v>
      </c>
      <c r="C23" s="4" t="s">
        <v>28</v>
      </c>
      <c r="D23" s="3"/>
      <c r="E23" s="3" t="s">
        <v>20</v>
      </c>
      <c r="F23" s="3" t="s">
        <v>21</v>
      </c>
      <c r="G23" s="3" t="s">
        <v>29</v>
      </c>
      <c r="H23" s="3">
        <v>3</v>
      </c>
      <c r="I23" s="3"/>
      <c r="J23" s="3" t="s">
        <v>6</v>
      </c>
      <c r="K23" s="3"/>
    </row>
    <row r="24" spans="1:11" x14ac:dyDescent="0.25">
      <c r="A24" s="3"/>
      <c r="B24" s="3"/>
      <c r="C24" s="4"/>
      <c r="D24" s="3"/>
      <c r="E24" s="3"/>
      <c r="F24" s="3"/>
      <c r="G24" s="3"/>
      <c r="H24" s="3"/>
      <c r="I24" s="3"/>
      <c r="J24" s="3"/>
      <c r="K24" s="3"/>
    </row>
    <row r="25" spans="1:11" ht="180" customHeight="1" x14ac:dyDescent="0.25">
      <c r="A25" s="3" t="s">
        <v>1</v>
      </c>
      <c r="B25" s="3" t="s">
        <v>22</v>
      </c>
      <c r="C25" s="4" t="s">
        <v>30</v>
      </c>
      <c r="D25" s="3"/>
      <c r="E25" s="3" t="s">
        <v>24</v>
      </c>
      <c r="F25" s="3" t="s">
        <v>21</v>
      </c>
      <c r="G25" s="3" t="s">
        <v>31</v>
      </c>
      <c r="H25" s="3">
        <v>3</v>
      </c>
      <c r="I25" s="3"/>
      <c r="J25" s="3" t="s">
        <v>6</v>
      </c>
      <c r="K25" s="3"/>
    </row>
    <row r="26" spans="1:11" x14ac:dyDescent="0.25">
      <c r="A26" s="3"/>
      <c r="B26" s="3"/>
      <c r="C26" s="4"/>
      <c r="D26" s="3"/>
      <c r="E26" s="3"/>
      <c r="F26" s="3"/>
      <c r="G26" s="3"/>
      <c r="H26" s="3"/>
      <c r="I26" s="3"/>
      <c r="J26" s="3"/>
      <c r="K26" s="3"/>
    </row>
    <row r="27" spans="1:11" ht="180" customHeight="1" x14ac:dyDescent="0.25">
      <c r="A27" s="3" t="s">
        <v>1</v>
      </c>
      <c r="B27" s="3" t="s">
        <v>22</v>
      </c>
      <c r="C27" s="4" t="s">
        <v>32</v>
      </c>
      <c r="D27" s="3"/>
      <c r="E27" s="3" t="s">
        <v>26</v>
      </c>
      <c r="F27" s="3" t="s">
        <v>21</v>
      </c>
      <c r="G27" s="3" t="s">
        <v>33</v>
      </c>
      <c r="H27" s="3">
        <v>3</v>
      </c>
      <c r="I27" s="3"/>
      <c r="J27" s="3" t="s">
        <v>6</v>
      </c>
      <c r="K27" s="3"/>
    </row>
    <row r="28" spans="1:11" x14ac:dyDescent="0.25">
      <c r="A28" s="3"/>
      <c r="B28" s="3"/>
      <c r="C28" s="4"/>
      <c r="D28" s="3"/>
      <c r="E28" s="3"/>
      <c r="F28" s="3"/>
      <c r="G28" s="3"/>
      <c r="H28" s="3"/>
      <c r="I28" s="3"/>
      <c r="J28" s="3"/>
      <c r="K28" s="3"/>
    </row>
    <row r="29" spans="1:11" ht="180" customHeight="1" x14ac:dyDescent="0.25">
      <c r="A29" s="3" t="s">
        <v>1</v>
      </c>
      <c r="B29" s="3" t="s">
        <v>2</v>
      </c>
      <c r="C29" s="4" t="s">
        <v>34</v>
      </c>
      <c r="D29" s="3"/>
      <c r="E29" s="3" t="s">
        <v>35</v>
      </c>
      <c r="F29" s="3" t="s">
        <v>36</v>
      </c>
      <c r="G29" s="3">
        <f>-1 / 20</f>
        <v>-0.05</v>
      </c>
      <c r="H29" s="3">
        <v>3</v>
      </c>
      <c r="I29" s="3"/>
      <c r="J29" s="3" t="s">
        <v>6</v>
      </c>
      <c r="K29" s="3"/>
    </row>
    <row r="30" spans="1:11" x14ac:dyDescent="0.25">
      <c r="A30" s="3"/>
      <c r="B30" s="3"/>
      <c r="C30" s="4"/>
      <c r="D30" s="3"/>
      <c r="E30" s="3"/>
      <c r="F30" s="3"/>
      <c r="G30" s="3"/>
      <c r="H30" s="3"/>
      <c r="I30" s="3"/>
      <c r="J30" s="3"/>
      <c r="K30" s="3"/>
    </row>
    <row r="31" spans="1:11" ht="180" customHeight="1" x14ac:dyDescent="0.25">
      <c r="A31" s="3" t="s">
        <v>1</v>
      </c>
      <c r="B31" s="3" t="s">
        <v>2</v>
      </c>
      <c r="C31" s="4" t="s">
        <v>37</v>
      </c>
      <c r="D31" s="3"/>
      <c r="E31" s="3" t="s">
        <v>38</v>
      </c>
      <c r="F31" s="3" t="s">
        <v>36</v>
      </c>
      <c r="G31" s="3" t="s">
        <v>39</v>
      </c>
      <c r="H31" s="3">
        <v>3</v>
      </c>
      <c r="I31" s="3"/>
      <c r="J31" s="3" t="s">
        <v>6</v>
      </c>
      <c r="K31" s="3"/>
    </row>
    <row r="32" spans="1:11" x14ac:dyDescent="0.25">
      <c r="A32" s="3"/>
      <c r="B32" s="3"/>
      <c r="C32" s="4"/>
      <c r="D32" s="3"/>
      <c r="E32" s="3"/>
      <c r="F32" s="3"/>
      <c r="G32" s="3"/>
      <c r="H32" s="3"/>
      <c r="I32" s="3"/>
      <c r="J32" s="3"/>
      <c r="K32" s="3"/>
    </row>
    <row r="33" spans="1:11" ht="165" customHeight="1" x14ac:dyDescent="0.25">
      <c r="A33" s="3" t="s">
        <v>1</v>
      </c>
      <c r="B33" s="3" t="s">
        <v>2</v>
      </c>
      <c r="C33" s="4" t="s">
        <v>40</v>
      </c>
      <c r="D33" s="3"/>
      <c r="E33" s="3" t="s">
        <v>41</v>
      </c>
      <c r="F33" s="3" t="s">
        <v>42</v>
      </c>
      <c r="G33" s="3" t="s">
        <v>39</v>
      </c>
      <c r="H33" s="3">
        <v>3</v>
      </c>
      <c r="I33" s="3"/>
      <c r="J33" s="3" t="s">
        <v>6</v>
      </c>
      <c r="K33" s="3"/>
    </row>
    <row r="34" spans="1:11" x14ac:dyDescent="0.25">
      <c r="A34" s="3"/>
      <c r="B34" s="3"/>
      <c r="C34" s="4"/>
      <c r="D34" s="3"/>
      <c r="E34" s="3"/>
      <c r="F34" s="3"/>
      <c r="G34" s="3"/>
      <c r="H34" s="3"/>
      <c r="I34" s="3"/>
      <c r="J34" s="3"/>
      <c r="K34" s="3"/>
    </row>
    <row r="35" spans="1:11" ht="165" customHeight="1" x14ac:dyDescent="0.25">
      <c r="A35" s="3" t="s">
        <v>1</v>
      </c>
      <c r="B35" s="3" t="s">
        <v>2</v>
      </c>
      <c r="C35" s="4" t="s">
        <v>43</v>
      </c>
      <c r="D35" s="3"/>
      <c r="E35" s="3" t="s">
        <v>44</v>
      </c>
      <c r="F35" s="3" t="s">
        <v>42</v>
      </c>
      <c r="G35" s="3">
        <f>-1 / 20</f>
        <v>-0.05</v>
      </c>
      <c r="H35" s="3">
        <v>3</v>
      </c>
      <c r="I35" s="3"/>
      <c r="J35" s="3" t="s">
        <v>6</v>
      </c>
      <c r="K35" s="3"/>
    </row>
    <row r="36" spans="1:11" x14ac:dyDescent="0.25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</row>
    <row r="37" spans="1:11" ht="210" customHeight="1" x14ac:dyDescent="0.25">
      <c r="A37" s="3" t="s">
        <v>1</v>
      </c>
      <c r="B37" s="3" t="s">
        <v>22</v>
      </c>
      <c r="C37" s="4" t="s">
        <v>45</v>
      </c>
      <c r="D37" s="3"/>
      <c r="E37" s="3" t="s">
        <v>46</v>
      </c>
      <c r="F37" s="3" t="s">
        <v>47</v>
      </c>
      <c r="G37" s="5">
        <v>42179</v>
      </c>
      <c r="H37" s="3">
        <v>3</v>
      </c>
      <c r="I37" s="3"/>
      <c r="J37" s="3" t="s">
        <v>6</v>
      </c>
      <c r="K37" s="3"/>
    </row>
    <row r="38" spans="1:11" x14ac:dyDescent="0.25">
      <c r="A38" s="3"/>
      <c r="B38" s="3"/>
      <c r="C38" s="4"/>
      <c r="D38" s="3"/>
      <c r="E38" s="3"/>
      <c r="F38" s="3"/>
      <c r="G38" s="5"/>
      <c r="H38" s="3"/>
      <c r="I38" s="3"/>
      <c r="J38" s="3"/>
      <c r="K38" s="3"/>
    </row>
    <row r="39" spans="1:11" ht="210" customHeight="1" x14ac:dyDescent="0.25">
      <c r="A39" s="3" t="s">
        <v>1</v>
      </c>
      <c r="B39" s="3" t="s">
        <v>22</v>
      </c>
      <c r="C39" s="4" t="s">
        <v>48</v>
      </c>
      <c r="D39" s="3"/>
      <c r="E39" s="3" t="s">
        <v>49</v>
      </c>
      <c r="F39" s="3" t="s">
        <v>50</v>
      </c>
      <c r="G39" s="5">
        <v>42148</v>
      </c>
      <c r="H39" s="3">
        <v>3</v>
      </c>
      <c r="I39" s="3"/>
      <c r="J39" s="3" t="s">
        <v>6</v>
      </c>
      <c r="K39" s="3"/>
    </row>
    <row r="40" spans="1:11" x14ac:dyDescent="0.25">
      <c r="A40" s="3"/>
      <c r="B40" s="3"/>
      <c r="C40" s="4"/>
      <c r="D40" s="3"/>
      <c r="E40" s="3"/>
      <c r="F40" s="3"/>
      <c r="G40" s="5"/>
      <c r="H40" s="3"/>
      <c r="I40" s="3"/>
      <c r="J40" s="3"/>
      <c r="K40" s="3"/>
    </row>
    <row r="41" spans="1:11" ht="210" customHeight="1" x14ac:dyDescent="0.25">
      <c r="A41" s="3" t="s">
        <v>1</v>
      </c>
      <c r="B41" s="3" t="s">
        <v>22</v>
      </c>
      <c r="C41" s="4" t="s">
        <v>51</v>
      </c>
      <c r="D41" s="3"/>
      <c r="E41" s="3" t="s">
        <v>52</v>
      </c>
      <c r="F41" s="3" t="s">
        <v>53</v>
      </c>
      <c r="G41" s="5">
        <v>42231</v>
      </c>
      <c r="H41" s="3">
        <v>3</v>
      </c>
      <c r="I41" s="3"/>
      <c r="J41" s="3" t="s">
        <v>6</v>
      </c>
      <c r="K41" s="3"/>
    </row>
    <row r="42" spans="1:11" x14ac:dyDescent="0.25">
      <c r="A42" s="3"/>
      <c r="B42" s="3"/>
      <c r="C42" s="4"/>
      <c r="D42" s="3"/>
      <c r="E42" s="3"/>
      <c r="F42" s="3"/>
      <c r="G42" s="5"/>
      <c r="H42" s="3"/>
      <c r="I42" s="3"/>
      <c r="J42" s="3"/>
      <c r="K42" s="3"/>
    </row>
    <row r="43" spans="1:11" ht="210" customHeight="1" x14ac:dyDescent="0.25">
      <c r="A43" s="3" t="s">
        <v>1</v>
      </c>
      <c r="B43" s="3" t="s">
        <v>22</v>
      </c>
      <c r="C43" s="4" t="s">
        <v>54</v>
      </c>
      <c r="D43" s="3"/>
      <c r="E43" s="3" t="s">
        <v>55</v>
      </c>
      <c r="F43" s="3" t="s">
        <v>53</v>
      </c>
      <c r="G43" s="5">
        <v>42078</v>
      </c>
      <c r="H43" s="3">
        <v>3</v>
      </c>
      <c r="I43" s="3"/>
      <c r="J43" s="3" t="s">
        <v>6</v>
      </c>
      <c r="K43" s="3"/>
    </row>
    <row r="44" spans="1:11" x14ac:dyDescent="0.25">
      <c r="A44" s="3"/>
      <c r="B44" s="3"/>
      <c r="C44" s="4"/>
      <c r="D44" s="3"/>
      <c r="E44" s="3"/>
      <c r="F44" s="3"/>
      <c r="G44" s="5"/>
      <c r="H44" s="3"/>
      <c r="I44" s="3"/>
      <c r="J44" s="3"/>
      <c r="K44" s="3"/>
    </row>
    <row r="45" spans="1:11" ht="195" customHeight="1" x14ac:dyDescent="0.25">
      <c r="A45" s="3" t="s">
        <v>1</v>
      </c>
      <c r="B45" s="3" t="s">
        <v>22</v>
      </c>
      <c r="C45" s="4" t="s">
        <v>56</v>
      </c>
      <c r="D45" s="3"/>
      <c r="E45" s="3" t="s">
        <v>57</v>
      </c>
      <c r="F45" s="3" t="s">
        <v>58</v>
      </c>
      <c r="G45" s="5">
        <v>42276</v>
      </c>
      <c r="H45" s="3">
        <v>3</v>
      </c>
      <c r="I45" s="3"/>
      <c r="J45" s="3" t="s">
        <v>6</v>
      </c>
      <c r="K45" s="3"/>
    </row>
    <row r="46" spans="1:11" x14ac:dyDescent="0.25">
      <c r="A46" s="3"/>
      <c r="B46" s="3"/>
      <c r="C46" s="4"/>
      <c r="D46" s="3"/>
      <c r="E46" s="3"/>
      <c r="F46" s="3"/>
      <c r="G46" s="5"/>
      <c r="H46" s="3"/>
      <c r="I46" s="3"/>
      <c r="J46" s="3"/>
      <c r="K46" s="3"/>
    </row>
    <row r="47" spans="1:11" ht="195" customHeight="1" x14ac:dyDescent="0.25">
      <c r="A47" s="3" t="s">
        <v>1</v>
      </c>
      <c r="B47" s="3" t="s">
        <v>22</v>
      </c>
      <c r="C47" s="4" t="s">
        <v>59</v>
      </c>
      <c r="D47" s="3"/>
      <c r="E47" s="3" t="s">
        <v>60</v>
      </c>
      <c r="F47" s="3" t="s">
        <v>61</v>
      </c>
      <c r="G47" s="5">
        <v>42307</v>
      </c>
      <c r="H47" s="3">
        <v>3</v>
      </c>
      <c r="I47" s="3"/>
      <c r="J47" s="3" t="s">
        <v>6</v>
      </c>
      <c r="K47" s="3"/>
    </row>
    <row r="48" spans="1:11" x14ac:dyDescent="0.25">
      <c r="A48" s="3"/>
      <c r="B48" s="3"/>
      <c r="C48" s="4"/>
      <c r="D48" s="3"/>
      <c r="E48" s="3"/>
      <c r="F48" s="3"/>
      <c r="G48" s="5"/>
      <c r="H48" s="3"/>
      <c r="I48" s="3"/>
      <c r="J48" s="3"/>
      <c r="K48" s="3"/>
    </row>
    <row r="49" spans="1:11" ht="195" customHeight="1" x14ac:dyDescent="0.25">
      <c r="A49" s="3" t="s">
        <v>1</v>
      </c>
      <c r="B49" s="3" t="s">
        <v>22</v>
      </c>
      <c r="C49" s="4" t="s">
        <v>62</v>
      </c>
      <c r="D49" s="3"/>
      <c r="E49" s="3" t="s">
        <v>63</v>
      </c>
      <c r="F49" s="3" t="s">
        <v>61</v>
      </c>
      <c r="G49" s="3" t="s">
        <v>64</v>
      </c>
      <c r="H49" s="3">
        <v>3</v>
      </c>
      <c r="I49" s="3"/>
      <c r="J49" s="3" t="s">
        <v>6</v>
      </c>
      <c r="K49" s="3"/>
    </row>
    <row r="50" spans="1:11" x14ac:dyDescent="0.25">
      <c r="A50" s="3"/>
      <c r="B50" s="3"/>
      <c r="C50" s="4"/>
      <c r="D50" s="3"/>
      <c r="E50" s="3"/>
      <c r="F50" s="3"/>
      <c r="G50" s="3"/>
      <c r="H50" s="3"/>
      <c r="I50" s="3"/>
      <c r="J50" s="3"/>
      <c r="K50" s="3"/>
    </row>
    <row r="51" spans="1:11" ht="195" customHeight="1" x14ac:dyDescent="0.25">
      <c r="A51" s="3" t="s">
        <v>1</v>
      </c>
      <c r="B51" s="3" t="s">
        <v>22</v>
      </c>
      <c r="C51" s="4" t="s">
        <v>65</v>
      </c>
      <c r="D51" s="3"/>
      <c r="E51" s="3" t="s">
        <v>66</v>
      </c>
      <c r="F51" s="3" t="s">
        <v>47</v>
      </c>
      <c r="G51" s="5">
        <v>42018</v>
      </c>
      <c r="H51" s="3">
        <v>4</v>
      </c>
      <c r="I51" s="3"/>
      <c r="J51" s="3" t="s">
        <v>6</v>
      </c>
      <c r="K51" s="3"/>
    </row>
    <row r="52" spans="1:11" x14ac:dyDescent="0.25">
      <c r="A52" s="3"/>
      <c r="B52" s="3"/>
      <c r="C52" s="4"/>
      <c r="D52" s="3"/>
      <c r="E52" s="3"/>
      <c r="F52" s="3"/>
      <c r="G52" s="5"/>
      <c r="H52" s="3"/>
      <c r="I52" s="3"/>
      <c r="J52" s="3"/>
      <c r="K52" s="3"/>
    </row>
    <row r="53" spans="1:11" ht="195" customHeight="1" x14ac:dyDescent="0.25">
      <c r="A53" s="3" t="s">
        <v>1</v>
      </c>
      <c r="B53" s="3" t="s">
        <v>22</v>
      </c>
      <c r="C53" s="4" t="s">
        <v>67</v>
      </c>
      <c r="D53" s="3"/>
      <c r="E53" s="3" t="s">
        <v>68</v>
      </c>
      <c r="F53" s="3" t="s">
        <v>69</v>
      </c>
      <c r="G53" s="5">
        <v>42018</v>
      </c>
      <c r="H53" s="3">
        <v>3</v>
      </c>
      <c r="I53" s="3"/>
      <c r="J53" s="3" t="s">
        <v>6</v>
      </c>
      <c r="K53" s="3"/>
    </row>
    <row r="54" spans="1:11" x14ac:dyDescent="0.25">
      <c r="A54" s="3"/>
      <c r="B54" s="3"/>
      <c r="C54" s="4"/>
      <c r="D54" s="3"/>
      <c r="E54" s="3"/>
      <c r="F54" s="3"/>
      <c r="G54" s="5"/>
      <c r="H54" s="3"/>
      <c r="I54" s="3"/>
      <c r="J54" s="3"/>
      <c r="K54" s="3"/>
    </row>
    <row r="55" spans="1:11" ht="195" customHeight="1" x14ac:dyDescent="0.25">
      <c r="A55" s="3" t="s">
        <v>1</v>
      </c>
      <c r="B55" s="3" t="s">
        <v>22</v>
      </c>
      <c r="C55" s="4" t="s">
        <v>70</v>
      </c>
      <c r="D55" s="3"/>
      <c r="E55" s="3" t="s">
        <v>71</v>
      </c>
      <c r="F55" s="3" t="s">
        <v>72</v>
      </c>
      <c r="G55" s="5">
        <v>42018</v>
      </c>
      <c r="H55" s="3">
        <v>3</v>
      </c>
      <c r="I55" s="3"/>
      <c r="J55" s="3" t="s">
        <v>6</v>
      </c>
      <c r="K55" s="3"/>
    </row>
    <row r="56" spans="1:11" x14ac:dyDescent="0.25">
      <c r="A56" s="3"/>
      <c r="B56" s="3"/>
      <c r="C56" s="4"/>
      <c r="D56" s="3"/>
      <c r="E56" s="3"/>
      <c r="F56" s="3"/>
      <c r="G56" s="5"/>
      <c r="H56" s="3"/>
      <c r="I56" s="3"/>
      <c r="J56" s="3"/>
      <c r="K56" s="3"/>
    </row>
    <row r="57" spans="1:11" ht="195" customHeight="1" x14ac:dyDescent="0.25">
      <c r="A57" s="3" t="s">
        <v>1</v>
      </c>
      <c r="B57" s="3" t="s">
        <v>22</v>
      </c>
      <c r="C57" s="4" t="s">
        <v>73</v>
      </c>
      <c r="D57" s="3"/>
      <c r="E57" s="3" t="s">
        <v>74</v>
      </c>
      <c r="F57" s="3" t="s">
        <v>72</v>
      </c>
      <c r="G57" s="5">
        <v>42018</v>
      </c>
      <c r="H57" s="3">
        <v>1</v>
      </c>
      <c r="I57" s="3"/>
      <c r="J57" s="3" t="s">
        <v>6</v>
      </c>
      <c r="K57" s="3"/>
    </row>
    <row r="58" spans="1:11" x14ac:dyDescent="0.25">
      <c r="A58" s="3"/>
      <c r="B58" s="3"/>
      <c r="C58" s="4"/>
      <c r="D58" s="3"/>
      <c r="E58" s="3"/>
      <c r="F58" s="3"/>
      <c r="G58" s="5"/>
      <c r="H58" s="3"/>
      <c r="I58" s="3"/>
      <c r="J58" s="3"/>
      <c r="K58" s="3"/>
    </row>
    <row r="59" spans="1:11" ht="195" customHeight="1" x14ac:dyDescent="0.25">
      <c r="A59" s="3" t="s">
        <v>1</v>
      </c>
      <c r="B59" s="3" t="s">
        <v>2</v>
      </c>
      <c r="C59" s="4" t="s">
        <v>75</v>
      </c>
      <c r="D59" s="3"/>
      <c r="E59" s="3" t="s">
        <v>76</v>
      </c>
      <c r="F59" s="3" t="s">
        <v>53</v>
      </c>
      <c r="G59" s="3" t="s">
        <v>77</v>
      </c>
      <c r="H59" s="3">
        <v>4</v>
      </c>
      <c r="I59" s="3"/>
      <c r="J59" s="3" t="s">
        <v>6</v>
      </c>
      <c r="K59" s="3"/>
    </row>
    <row r="60" spans="1:11" x14ac:dyDescent="0.25">
      <c r="A60" s="3"/>
      <c r="B60" s="3"/>
      <c r="C60" s="4"/>
      <c r="D60" s="3"/>
      <c r="E60" s="3"/>
      <c r="F60" s="3"/>
      <c r="G60" s="3"/>
      <c r="H60" s="3"/>
      <c r="I60" s="3"/>
      <c r="J60" s="3"/>
      <c r="K60" s="3"/>
    </row>
    <row r="61" spans="1:11" ht="195" customHeight="1" x14ac:dyDescent="0.25">
      <c r="A61" s="3" t="s">
        <v>1</v>
      </c>
      <c r="B61" s="3" t="s">
        <v>2</v>
      </c>
      <c r="C61" s="4" t="s">
        <v>78</v>
      </c>
      <c r="D61" s="3"/>
      <c r="E61" s="3" t="s">
        <v>79</v>
      </c>
      <c r="F61" s="3" t="s">
        <v>80</v>
      </c>
      <c r="G61" s="3" t="s">
        <v>77</v>
      </c>
      <c r="H61" s="3">
        <v>3</v>
      </c>
      <c r="I61" s="3"/>
      <c r="J61" s="3" t="s">
        <v>6</v>
      </c>
      <c r="K61" s="3"/>
    </row>
    <row r="62" spans="1:11" x14ac:dyDescent="0.25">
      <c r="A62" s="3"/>
      <c r="B62" s="3"/>
      <c r="C62" s="4"/>
      <c r="D62" s="3"/>
      <c r="E62" s="3"/>
      <c r="F62" s="3"/>
      <c r="G62" s="3"/>
      <c r="H62" s="3"/>
      <c r="I62" s="3"/>
      <c r="J62" s="3"/>
      <c r="K62" s="3"/>
    </row>
    <row r="63" spans="1:11" ht="195" customHeight="1" x14ac:dyDescent="0.25">
      <c r="A63" s="3" t="s">
        <v>1</v>
      </c>
      <c r="B63" s="3" t="s">
        <v>2</v>
      </c>
      <c r="C63" s="4" t="s">
        <v>81</v>
      </c>
      <c r="D63" s="3"/>
      <c r="E63" s="3" t="s">
        <v>82</v>
      </c>
      <c r="F63" s="3" t="s">
        <v>80</v>
      </c>
      <c r="G63" s="3" t="s">
        <v>77</v>
      </c>
      <c r="H63" s="3">
        <v>3</v>
      </c>
      <c r="I63" s="3"/>
      <c r="J63" s="3" t="s">
        <v>6</v>
      </c>
      <c r="K63" s="3"/>
    </row>
    <row r="64" spans="1:11" x14ac:dyDescent="0.25">
      <c r="A64" s="3"/>
      <c r="B64" s="3"/>
      <c r="C64" s="4"/>
      <c r="D64" s="3"/>
      <c r="E64" s="3"/>
      <c r="F64" s="3"/>
      <c r="G64" s="3"/>
      <c r="H64" s="3"/>
      <c r="I64" s="3"/>
      <c r="J64" s="3"/>
      <c r="K64" s="3"/>
    </row>
    <row r="65" spans="1:11" ht="195" customHeight="1" x14ac:dyDescent="0.25">
      <c r="A65" s="3" t="s">
        <v>1</v>
      </c>
      <c r="B65" s="3" t="s">
        <v>2</v>
      </c>
      <c r="C65" s="4" t="s">
        <v>83</v>
      </c>
      <c r="D65" s="3"/>
      <c r="E65" s="3" t="s">
        <v>84</v>
      </c>
      <c r="F65" s="3" t="s">
        <v>85</v>
      </c>
      <c r="G65" s="3">
        <f>-1 / 32</f>
        <v>-3.125E-2</v>
      </c>
      <c r="H65" s="3">
        <v>3</v>
      </c>
      <c r="I65" s="3"/>
      <c r="J65" s="3" t="s">
        <v>6</v>
      </c>
      <c r="K65" s="3"/>
    </row>
    <row r="66" spans="1:11" x14ac:dyDescent="0.25">
      <c r="A66" s="3"/>
      <c r="B66" s="3"/>
      <c r="C66" s="4"/>
      <c r="D66" s="3"/>
      <c r="E66" s="3"/>
      <c r="F66" s="3"/>
      <c r="G66" s="3"/>
      <c r="H66" s="3"/>
      <c r="I66" s="3"/>
      <c r="J66" s="3"/>
      <c r="K66" s="3"/>
    </row>
    <row r="67" spans="1:11" ht="195" customHeight="1" x14ac:dyDescent="0.25">
      <c r="A67" s="3" t="s">
        <v>1</v>
      </c>
      <c r="B67" s="3" t="s">
        <v>2</v>
      </c>
      <c r="C67" s="4" t="s">
        <v>86</v>
      </c>
      <c r="D67" s="3"/>
      <c r="E67" s="3" t="s">
        <v>87</v>
      </c>
      <c r="F67" s="3" t="s">
        <v>85</v>
      </c>
      <c r="G67" s="3">
        <f>-1 / 32</f>
        <v>-3.125E-2</v>
      </c>
      <c r="H67" s="3">
        <v>3</v>
      </c>
      <c r="I67" s="3"/>
      <c r="J67" s="3" t="s">
        <v>6</v>
      </c>
      <c r="K67" s="3"/>
    </row>
    <row r="68" spans="1:11" x14ac:dyDescent="0.25">
      <c r="A68" s="3"/>
      <c r="B68" s="3"/>
      <c r="C68" s="4"/>
      <c r="D68" s="3"/>
      <c r="E68" s="3"/>
      <c r="F68" s="3"/>
      <c r="G68" s="3"/>
      <c r="H68" s="3"/>
      <c r="I68" s="3"/>
      <c r="J68" s="3"/>
      <c r="K68" s="3"/>
    </row>
    <row r="69" spans="1:11" ht="195" customHeight="1" x14ac:dyDescent="0.25">
      <c r="A69" s="3" t="s">
        <v>1</v>
      </c>
      <c r="B69" s="3" t="s">
        <v>2</v>
      </c>
      <c r="C69" s="4" t="s">
        <v>88</v>
      </c>
      <c r="D69" s="3"/>
      <c r="E69" s="3" t="s">
        <v>89</v>
      </c>
      <c r="F69" s="3" t="s">
        <v>90</v>
      </c>
      <c r="G69" s="3" t="s">
        <v>91</v>
      </c>
      <c r="H69" s="3">
        <v>3</v>
      </c>
      <c r="I69" s="3"/>
      <c r="J69" s="3" t="s">
        <v>6</v>
      </c>
      <c r="K69" s="3"/>
    </row>
    <row r="70" spans="1:11" x14ac:dyDescent="0.25">
      <c r="A70" s="3"/>
      <c r="B70" s="3"/>
      <c r="C70" s="4"/>
      <c r="D70" s="3"/>
      <c r="E70" s="3"/>
      <c r="F70" s="3"/>
      <c r="G70" s="3"/>
      <c r="H70" s="3"/>
      <c r="I70" s="3"/>
      <c r="J70" s="3"/>
      <c r="K70" s="3"/>
    </row>
    <row r="71" spans="1:11" ht="210" customHeight="1" x14ac:dyDescent="0.25">
      <c r="A71" s="3" t="s">
        <v>1</v>
      </c>
      <c r="B71" s="3" t="s">
        <v>2</v>
      </c>
      <c r="C71" s="4" t="s">
        <v>92</v>
      </c>
      <c r="D71" s="3"/>
      <c r="E71" s="3" t="s">
        <v>93</v>
      </c>
      <c r="F71" s="3" t="s">
        <v>94</v>
      </c>
      <c r="G71" s="3" t="s">
        <v>91</v>
      </c>
      <c r="H71" s="3">
        <v>3</v>
      </c>
      <c r="I71" s="3"/>
      <c r="J71" s="3" t="s">
        <v>6</v>
      </c>
      <c r="K71" s="3"/>
    </row>
    <row r="72" spans="1:11" x14ac:dyDescent="0.25">
      <c r="A72" s="3"/>
      <c r="B72" s="3"/>
      <c r="C72" s="4"/>
      <c r="D72" s="3"/>
      <c r="E72" s="3"/>
      <c r="F72" s="3"/>
      <c r="G72" s="3"/>
      <c r="H72" s="3"/>
      <c r="I72" s="3"/>
      <c r="J72" s="3"/>
      <c r="K72" s="3"/>
    </row>
    <row r="73" spans="1:11" ht="195" customHeight="1" x14ac:dyDescent="0.25">
      <c r="A73" s="3" t="s">
        <v>1</v>
      </c>
      <c r="B73" s="3" t="s">
        <v>22</v>
      </c>
      <c r="C73" s="4" t="s">
        <v>95</v>
      </c>
      <c r="D73" s="3"/>
      <c r="E73" s="3" t="s">
        <v>96</v>
      </c>
      <c r="F73" s="3" t="s">
        <v>90</v>
      </c>
      <c r="G73" s="6">
        <v>11810</v>
      </c>
      <c r="H73" s="3">
        <v>3</v>
      </c>
      <c r="I73" s="3"/>
      <c r="J73" s="3" t="s">
        <v>6</v>
      </c>
      <c r="K73" s="3"/>
    </row>
    <row r="74" spans="1:11" x14ac:dyDescent="0.25">
      <c r="A74" s="3"/>
      <c r="B74" s="3"/>
      <c r="C74" s="4"/>
      <c r="D74" s="3"/>
      <c r="E74" s="3"/>
      <c r="F74" s="3"/>
      <c r="G74" s="6"/>
      <c r="H74" s="3"/>
      <c r="I74" s="3"/>
      <c r="J74" s="3"/>
      <c r="K74" s="3"/>
    </row>
    <row r="75" spans="1:11" ht="195" customHeight="1" x14ac:dyDescent="0.25">
      <c r="A75" s="3" t="s">
        <v>1</v>
      </c>
      <c r="B75" s="3" t="s">
        <v>2</v>
      </c>
      <c r="C75" s="4" t="s">
        <v>97</v>
      </c>
      <c r="D75" s="3"/>
      <c r="E75" s="3" t="s">
        <v>98</v>
      </c>
      <c r="F75" s="3" t="s">
        <v>90</v>
      </c>
      <c r="G75" s="3">
        <f>-1 / 32</f>
        <v>-3.125E-2</v>
      </c>
      <c r="H75" s="3">
        <v>3</v>
      </c>
      <c r="I75" s="3"/>
      <c r="J75" s="3" t="s">
        <v>6</v>
      </c>
      <c r="K75" s="3"/>
    </row>
    <row r="76" spans="1:11" x14ac:dyDescent="0.25">
      <c r="A76" s="3"/>
      <c r="B76" s="3"/>
      <c r="C76" s="4"/>
      <c r="D76" s="3"/>
      <c r="E76" s="3"/>
      <c r="F76" s="3"/>
      <c r="G76" s="3"/>
      <c r="H76" s="3"/>
      <c r="I76" s="3"/>
      <c r="J76" s="3"/>
      <c r="K76" s="3"/>
    </row>
    <row r="77" spans="1:11" ht="195" customHeight="1" x14ac:dyDescent="0.25">
      <c r="A77" s="3" t="s">
        <v>1</v>
      </c>
      <c r="B77" s="3" t="s">
        <v>2</v>
      </c>
      <c r="C77" s="4" t="s">
        <v>99</v>
      </c>
      <c r="D77" s="3"/>
      <c r="E77" s="3" t="s">
        <v>100</v>
      </c>
      <c r="F77" s="3" t="s">
        <v>85</v>
      </c>
      <c r="G77" s="3">
        <f>-1 / 19</f>
        <v>-5.2631578947368418E-2</v>
      </c>
      <c r="H77" s="3">
        <v>1</v>
      </c>
      <c r="I77" s="3"/>
      <c r="J77" s="3" t="s">
        <v>6</v>
      </c>
      <c r="K77" s="3"/>
    </row>
    <row r="78" spans="1:11" x14ac:dyDescent="0.25">
      <c r="A78" s="3"/>
      <c r="B78" s="3"/>
      <c r="C78" s="4"/>
      <c r="D78" s="3"/>
      <c r="E78" s="3"/>
      <c r="F78" s="3"/>
      <c r="G78" s="3"/>
      <c r="H78" s="3"/>
      <c r="I78" s="3"/>
      <c r="J78" s="3"/>
      <c r="K78" s="3"/>
    </row>
    <row r="79" spans="1:11" ht="195" customHeight="1" x14ac:dyDescent="0.25">
      <c r="A79" s="3" t="s">
        <v>1</v>
      </c>
      <c r="B79" s="3" t="s">
        <v>22</v>
      </c>
      <c r="C79" s="4" t="s">
        <v>101</v>
      </c>
      <c r="D79" s="3"/>
      <c r="E79" s="3" t="s">
        <v>102</v>
      </c>
      <c r="F79" s="3" t="s">
        <v>103</v>
      </c>
      <c r="G79" s="5">
        <v>42023</v>
      </c>
      <c r="H79" s="3">
        <v>1</v>
      </c>
      <c r="I79" s="3"/>
      <c r="J79" s="3" t="s">
        <v>6</v>
      </c>
      <c r="K79" s="3"/>
    </row>
    <row r="80" spans="1:11" x14ac:dyDescent="0.25">
      <c r="A80" s="3"/>
      <c r="B80" s="3"/>
      <c r="C80" s="4"/>
      <c r="D80" s="3"/>
      <c r="E80" s="3"/>
      <c r="F80" s="3"/>
      <c r="G80" s="5"/>
      <c r="H80" s="3"/>
      <c r="I80" s="3"/>
      <c r="J80" s="3"/>
      <c r="K80" s="3"/>
    </row>
    <row r="81" spans="1:13" ht="195" customHeight="1" x14ac:dyDescent="0.25">
      <c r="A81" s="3" t="s">
        <v>1</v>
      </c>
      <c r="B81" s="3" t="s">
        <v>22</v>
      </c>
      <c r="C81" s="4" t="s">
        <v>104</v>
      </c>
      <c r="D81" s="3"/>
      <c r="E81" s="3" t="s">
        <v>105</v>
      </c>
      <c r="F81" s="3" t="s">
        <v>103</v>
      </c>
      <c r="G81" s="5">
        <v>42054</v>
      </c>
      <c r="H81" s="3">
        <v>1</v>
      </c>
      <c r="I81" s="3"/>
      <c r="J81" s="3" t="s">
        <v>6</v>
      </c>
      <c r="K81" s="3"/>
    </row>
    <row r="82" spans="1:13" x14ac:dyDescent="0.25">
      <c r="A82" s="3"/>
      <c r="B82" s="3"/>
      <c r="C82" s="4"/>
      <c r="D82" s="3"/>
      <c r="E82" s="3"/>
      <c r="F82" s="3"/>
      <c r="G82" s="5"/>
      <c r="H82" s="3"/>
      <c r="I82" s="3"/>
      <c r="J82" s="3"/>
      <c r="K82" s="3"/>
    </row>
    <row r="83" spans="1:13" ht="210" customHeight="1" x14ac:dyDescent="0.25">
      <c r="A83" s="3" t="s">
        <v>1</v>
      </c>
      <c r="B83" s="3" t="s">
        <v>2</v>
      </c>
      <c r="C83" s="4" t="s">
        <v>106</v>
      </c>
      <c r="D83" s="3"/>
      <c r="E83" s="3" t="s">
        <v>107</v>
      </c>
      <c r="F83" s="3" t="s">
        <v>108</v>
      </c>
      <c r="G83" s="3">
        <f>-1 / 19</f>
        <v>-5.2631578947368418E-2</v>
      </c>
      <c r="H83" s="3">
        <v>1</v>
      </c>
      <c r="I83" s="3"/>
      <c r="J83" s="3" t="s">
        <v>6</v>
      </c>
      <c r="K83" s="3"/>
    </row>
    <row r="84" spans="1:13" x14ac:dyDescent="0.25">
      <c r="A84" s="3"/>
      <c r="B84" s="3"/>
      <c r="C84" s="4"/>
      <c r="D84" s="3"/>
      <c r="E84" s="3"/>
      <c r="F84" s="3"/>
      <c r="G84" s="3"/>
      <c r="H84" s="3"/>
      <c r="I84" s="3"/>
      <c r="J84" s="3"/>
      <c r="K84" s="3"/>
    </row>
    <row r="85" spans="1:13" ht="195" customHeight="1" x14ac:dyDescent="0.25">
      <c r="A85" s="3" t="s">
        <v>1</v>
      </c>
      <c r="B85" s="3" t="s">
        <v>22</v>
      </c>
      <c r="C85" s="4" t="s">
        <v>109</v>
      </c>
      <c r="D85" s="3"/>
      <c r="E85" s="3" t="s">
        <v>110</v>
      </c>
      <c r="F85" s="3" t="s">
        <v>108</v>
      </c>
      <c r="G85" s="5">
        <v>42054</v>
      </c>
      <c r="H85" s="3">
        <v>1</v>
      </c>
      <c r="I85" s="3"/>
      <c r="J85" s="3" t="s">
        <v>6</v>
      </c>
      <c r="K85" s="3"/>
    </row>
    <row r="86" spans="1:13" x14ac:dyDescent="0.25">
      <c r="A86" s="3"/>
      <c r="B86" s="3"/>
      <c r="C86" s="4"/>
      <c r="D86" s="3"/>
      <c r="E86" s="3"/>
      <c r="F86" s="3"/>
      <c r="G86" s="5"/>
      <c r="H86" s="3"/>
      <c r="I86" s="3"/>
      <c r="J86" s="3"/>
      <c r="K86" s="3"/>
    </row>
    <row r="87" spans="1:13" ht="195" customHeight="1" x14ac:dyDescent="0.25">
      <c r="A87" s="3" t="s">
        <v>1</v>
      </c>
      <c r="B87" s="3" t="s">
        <v>2</v>
      </c>
      <c r="C87" s="4" t="s">
        <v>111</v>
      </c>
      <c r="D87" s="3"/>
      <c r="E87" s="3" t="s">
        <v>112</v>
      </c>
      <c r="F87" s="3" t="s">
        <v>113</v>
      </c>
      <c r="G87" s="3">
        <f>-1 / 19</f>
        <v>-5.2631578947368418E-2</v>
      </c>
      <c r="H87" s="3">
        <v>1</v>
      </c>
      <c r="I87" s="3"/>
      <c r="J87" s="3" t="s">
        <v>6</v>
      </c>
      <c r="K87" s="3"/>
    </row>
    <row r="88" spans="1:13" x14ac:dyDescent="0.25">
      <c r="A88" s="3"/>
      <c r="B88" s="3"/>
      <c r="C88" s="4"/>
      <c r="D88" s="3"/>
      <c r="E88" s="3"/>
      <c r="F88" s="3"/>
      <c r="G88" s="3"/>
      <c r="H88" s="3"/>
      <c r="I88" s="3"/>
      <c r="J88" s="3"/>
      <c r="K88" s="3"/>
    </row>
    <row r="89" spans="1:13" ht="180" customHeight="1" x14ac:dyDescent="0.25">
      <c r="A89" s="3" t="s">
        <v>1</v>
      </c>
      <c r="B89" s="3" t="s">
        <v>2</v>
      </c>
      <c r="C89" s="4" t="s">
        <v>114</v>
      </c>
      <c r="D89" s="3"/>
      <c r="E89" s="3" t="s">
        <v>115</v>
      </c>
      <c r="F89" s="3" t="s">
        <v>108</v>
      </c>
      <c r="G89" s="3">
        <f>-1 / 19</f>
        <v>-5.2631578947368418E-2</v>
      </c>
      <c r="H89" s="3">
        <v>1</v>
      </c>
      <c r="I89" s="3"/>
      <c r="J89" s="3" t="s">
        <v>6</v>
      </c>
      <c r="K89" s="3"/>
    </row>
    <row r="90" spans="1:13" x14ac:dyDescent="0.25">
      <c r="A90" s="3"/>
      <c r="B90" s="3"/>
      <c r="C90" s="4"/>
      <c r="D90" s="3"/>
      <c r="E90" s="3"/>
      <c r="F90" s="3"/>
      <c r="G90" s="3"/>
      <c r="H90" s="3"/>
      <c r="I90" s="3"/>
      <c r="J90" s="3"/>
      <c r="K90" s="3"/>
      <c r="M90">
        <v>6</v>
      </c>
    </row>
    <row r="91" spans="1:13" ht="180" customHeight="1" x14ac:dyDescent="0.25">
      <c r="A91" s="3" t="s">
        <v>1</v>
      </c>
      <c r="B91" s="3" t="s">
        <v>2</v>
      </c>
      <c r="C91" s="4" t="s">
        <v>116</v>
      </c>
      <c r="D91" s="3"/>
      <c r="E91" s="3" t="s">
        <v>117</v>
      </c>
      <c r="F91" s="3" t="s">
        <v>118</v>
      </c>
      <c r="G91" s="3">
        <f>-1 / 28</f>
        <v>-3.5714285714285712E-2</v>
      </c>
      <c r="H91" s="3">
        <v>3</v>
      </c>
      <c r="I91" s="3"/>
      <c r="J91" s="3" t="s">
        <v>6</v>
      </c>
      <c r="K91" s="3"/>
    </row>
    <row r="92" spans="1:13" x14ac:dyDescent="0.25">
      <c r="A92" s="3"/>
      <c r="B92" s="3"/>
      <c r="C92" s="4"/>
      <c r="D92" s="3"/>
      <c r="E92" s="3"/>
      <c r="F92" s="3"/>
      <c r="G92" s="3"/>
      <c r="H92" s="3"/>
      <c r="I92" s="3"/>
      <c r="J92" s="3"/>
      <c r="K92" s="3"/>
    </row>
    <row r="93" spans="1:13" ht="180" customHeight="1" x14ac:dyDescent="0.25">
      <c r="A93" s="3" t="s">
        <v>1</v>
      </c>
      <c r="B93" s="3" t="s">
        <v>22</v>
      </c>
      <c r="C93" s="4" t="s">
        <v>119</v>
      </c>
      <c r="D93" s="3"/>
      <c r="E93" s="3" t="s">
        <v>120</v>
      </c>
      <c r="F93" s="3" t="s">
        <v>121</v>
      </c>
      <c r="G93" s="5">
        <v>42122</v>
      </c>
      <c r="H93" s="3">
        <v>3</v>
      </c>
      <c r="I93" s="3"/>
      <c r="J93" s="3" t="s">
        <v>6</v>
      </c>
      <c r="K93" s="3"/>
    </row>
    <row r="94" spans="1:13" x14ac:dyDescent="0.25">
      <c r="A94" s="3"/>
      <c r="B94" s="3"/>
      <c r="C94" s="4"/>
      <c r="D94" s="3"/>
      <c r="E94" s="3"/>
      <c r="F94" s="3"/>
      <c r="G94" s="5"/>
      <c r="H94" s="3"/>
      <c r="I94" s="3"/>
      <c r="J94" s="3"/>
      <c r="K94" s="3"/>
    </row>
    <row r="95" spans="1:13" ht="180" customHeight="1" x14ac:dyDescent="0.25">
      <c r="A95" s="3" t="s">
        <v>1</v>
      </c>
      <c r="B95" s="3" t="s">
        <v>22</v>
      </c>
      <c r="C95" s="4" t="s">
        <v>122</v>
      </c>
      <c r="D95" s="3"/>
      <c r="E95" s="3" t="s">
        <v>123</v>
      </c>
      <c r="F95" s="3" t="s">
        <v>121</v>
      </c>
      <c r="G95" s="5">
        <v>42032</v>
      </c>
      <c r="H95" s="3">
        <v>3</v>
      </c>
      <c r="I95" s="3"/>
      <c r="J95" s="3" t="s">
        <v>6</v>
      </c>
      <c r="K95" s="3"/>
    </row>
    <row r="96" spans="1:13" x14ac:dyDescent="0.25">
      <c r="A96" s="3"/>
      <c r="B96" s="3"/>
      <c r="C96" s="4"/>
      <c r="D96" s="3"/>
      <c r="E96" s="3"/>
      <c r="F96" s="3"/>
      <c r="G96" s="5"/>
      <c r="H96" s="3"/>
      <c r="I96" s="3"/>
      <c r="J96" s="3"/>
      <c r="K96" s="3"/>
    </row>
    <row r="97" spans="1:13" ht="180" customHeight="1" x14ac:dyDescent="0.25">
      <c r="A97" s="3" t="s">
        <v>1</v>
      </c>
      <c r="B97" s="3" t="s">
        <v>2</v>
      </c>
      <c r="C97" s="4" t="s">
        <v>124</v>
      </c>
      <c r="D97" s="3"/>
      <c r="E97" s="3" t="s">
        <v>125</v>
      </c>
      <c r="F97" s="3" t="s">
        <v>118</v>
      </c>
      <c r="G97" s="3">
        <f>-1 / 28</f>
        <v>-3.5714285714285712E-2</v>
      </c>
      <c r="H97" s="3">
        <v>3</v>
      </c>
      <c r="I97" s="3"/>
      <c r="J97" s="3" t="s">
        <v>6</v>
      </c>
      <c r="K97" s="3"/>
    </row>
    <row r="98" spans="1:13" x14ac:dyDescent="0.25">
      <c r="A98" s="3"/>
      <c r="B98" s="3"/>
      <c r="C98" s="4"/>
      <c r="D98" s="3"/>
      <c r="E98" s="3"/>
      <c r="F98" s="3"/>
      <c r="G98" s="3"/>
      <c r="H98" s="3"/>
      <c r="I98" s="3"/>
      <c r="J98" s="3"/>
      <c r="K98" s="3"/>
    </row>
    <row r="99" spans="1:13" ht="180" customHeight="1" x14ac:dyDescent="0.25">
      <c r="A99" s="3" t="s">
        <v>1</v>
      </c>
      <c r="B99" s="3" t="s">
        <v>22</v>
      </c>
      <c r="C99" s="4" t="s">
        <v>126</v>
      </c>
      <c r="D99" s="3"/>
      <c r="E99" s="3" t="s">
        <v>127</v>
      </c>
      <c r="F99" s="3" t="s">
        <v>121</v>
      </c>
      <c r="G99" s="5">
        <v>42020</v>
      </c>
      <c r="H99" s="3">
        <v>1</v>
      </c>
      <c r="I99" s="3"/>
      <c r="J99" s="3" t="s">
        <v>6</v>
      </c>
      <c r="K99" s="3"/>
    </row>
    <row r="100" spans="1:13" x14ac:dyDescent="0.25">
      <c r="A100" s="3"/>
      <c r="B100" s="3"/>
      <c r="C100" s="4"/>
      <c r="D100" s="3"/>
      <c r="E100" s="3"/>
      <c r="F100" s="3"/>
      <c r="G100" s="5"/>
      <c r="H100" s="3"/>
      <c r="I100" s="3"/>
      <c r="J100" s="3"/>
      <c r="K100" s="3"/>
    </row>
    <row r="101" spans="1:13" ht="180" customHeight="1" x14ac:dyDescent="0.25">
      <c r="A101" s="3" t="s">
        <v>1</v>
      </c>
      <c r="B101" s="3" t="s">
        <v>22</v>
      </c>
      <c r="C101" s="4" t="s">
        <v>128</v>
      </c>
      <c r="D101" s="3"/>
      <c r="E101" s="3" t="s">
        <v>129</v>
      </c>
      <c r="F101" s="3" t="s">
        <v>108</v>
      </c>
      <c r="G101" s="5">
        <v>42020</v>
      </c>
      <c r="H101" s="3">
        <v>1</v>
      </c>
      <c r="I101" s="3"/>
      <c r="J101" s="3" t="s">
        <v>6</v>
      </c>
      <c r="K101" s="3"/>
    </row>
    <row r="102" spans="1:13" x14ac:dyDescent="0.25">
      <c r="A102" s="3"/>
      <c r="B102" s="3"/>
      <c r="C102" s="4"/>
      <c r="D102" s="3"/>
      <c r="E102" s="3"/>
      <c r="F102" s="3"/>
      <c r="G102" s="5"/>
      <c r="H102" s="3"/>
      <c r="I102" s="3"/>
      <c r="J102" s="3"/>
      <c r="K102" s="3"/>
    </row>
    <row r="103" spans="1:13" ht="180" customHeight="1" x14ac:dyDescent="0.25">
      <c r="A103" s="3" t="s">
        <v>1</v>
      </c>
      <c r="B103" s="3" t="s">
        <v>2</v>
      </c>
      <c r="C103" s="4" t="s">
        <v>130</v>
      </c>
      <c r="D103" s="3"/>
      <c r="E103" s="3" t="s">
        <v>131</v>
      </c>
      <c r="F103" s="3" t="s">
        <v>108</v>
      </c>
      <c r="G103" s="3" t="s">
        <v>132</v>
      </c>
      <c r="H103" s="3">
        <v>1</v>
      </c>
      <c r="I103" s="3"/>
      <c r="J103" s="3" t="s">
        <v>6</v>
      </c>
      <c r="K103" s="3"/>
    </row>
    <row r="104" spans="1:13" x14ac:dyDescent="0.25">
      <c r="A104" s="3"/>
      <c r="B104" s="3"/>
      <c r="C104" s="4"/>
      <c r="D104" s="3"/>
      <c r="E104" s="3"/>
      <c r="F104" s="3"/>
      <c r="G104" s="3"/>
      <c r="H104" s="3"/>
      <c r="I104" s="3"/>
      <c r="J104" s="3"/>
      <c r="K104" s="3"/>
    </row>
    <row r="105" spans="1:13" ht="180" customHeight="1" x14ac:dyDescent="0.25">
      <c r="A105" s="3" t="s">
        <v>1</v>
      </c>
      <c r="B105" s="3" t="s">
        <v>22</v>
      </c>
      <c r="C105" s="4" t="s">
        <v>133</v>
      </c>
      <c r="D105" s="3"/>
      <c r="E105" s="3" t="s">
        <v>134</v>
      </c>
      <c r="F105" s="3" t="s">
        <v>118</v>
      </c>
      <c r="G105" s="5">
        <v>42110</v>
      </c>
      <c r="H105" s="3">
        <v>1</v>
      </c>
      <c r="I105" s="3"/>
      <c r="J105" s="3" t="s">
        <v>6</v>
      </c>
      <c r="K105" s="3"/>
    </row>
    <row r="106" spans="1:13" x14ac:dyDescent="0.25">
      <c r="A106" s="3"/>
      <c r="B106" s="3"/>
      <c r="C106" s="4"/>
      <c r="D106" s="3"/>
      <c r="E106" s="3"/>
      <c r="F106" s="3"/>
      <c r="G106" s="5"/>
      <c r="H106" s="3"/>
      <c r="I106" s="3"/>
      <c r="J106" s="3"/>
      <c r="K106" s="3"/>
    </row>
    <row r="107" spans="1:13" ht="180" customHeight="1" x14ac:dyDescent="0.25">
      <c r="A107" s="3" t="s">
        <v>1</v>
      </c>
      <c r="B107" s="3" t="s">
        <v>22</v>
      </c>
      <c r="C107" s="4" t="s">
        <v>135</v>
      </c>
      <c r="D107" s="3"/>
      <c r="E107" s="3" t="s">
        <v>136</v>
      </c>
      <c r="F107" s="3" t="s">
        <v>108</v>
      </c>
      <c r="G107" s="5">
        <v>42020</v>
      </c>
      <c r="H107" s="3">
        <v>1</v>
      </c>
      <c r="I107" s="3"/>
      <c r="J107" s="3" t="s">
        <v>6</v>
      </c>
      <c r="K107" s="3"/>
      <c r="M107">
        <v>1</v>
      </c>
    </row>
    <row r="108" spans="1:13" x14ac:dyDescent="0.25">
      <c r="A108" s="3"/>
      <c r="B108" s="3"/>
      <c r="C108" s="4"/>
      <c r="D108" s="3"/>
      <c r="E108" s="3"/>
      <c r="F108" s="3"/>
      <c r="G108" s="5"/>
      <c r="H108" s="3"/>
      <c r="I108" s="3"/>
      <c r="J108" s="3"/>
      <c r="K108" s="3"/>
    </row>
    <row r="109" spans="1:13" ht="180" customHeight="1" x14ac:dyDescent="0.25">
      <c r="A109" s="3" t="s">
        <v>1</v>
      </c>
      <c r="B109" s="3" t="s">
        <v>22</v>
      </c>
      <c r="C109" s="4" t="s">
        <v>137</v>
      </c>
      <c r="D109" s="3"/>
      <c r="E109" s="3" t="s">
        <v>138</v>
      </c>
      <c r="F109" s="3" t="s">
        <v>139</v>
      </c>
      <c r="G109" s="6">
        <v>15585</v>
      </c>
      <c r="H109" s="3">
        <v>3</v>
      </c>
      <c r="I109" s="3"/>
      <c r="J109" s="3" t="s">
        <v>6</v>
      </c>
      <c r="K109" s="3"/>
    </row>
    <row r="110" spans="1:13" x14ac:dyDescent="0.25">
      <c r="A110" s="3"/>
      <c r="B110" s="3"/>
      <c r="C110" s="4"/>
      <c r="D110" s="3"/>
      <c r="E110" s="3"/>
      <c r="F110" s="3"/>
      <c r="G110" s="6"/>
      <c r="H110" s="3"/>
      <c r="I110" s="3"/>
      <c r="J110" s="3"/>
      <c r="K110" s="3"/>
    </row>
    <row r="111" spans="1:13" ht="180" customHeight="1" x14ac:dyDescent="0.25">
      <c r="A111" s="3" t="s">
        <v>1</v>
      </c>
      <c r="B111" s="3" t="s">
        <v>22</v>
      </c>
      <c r="C111" s="4" t="s">
        <v>140</v>
      </c>
      <c r="D111" s="3"/>
      <c r="E111" s="3" t="s">
        <v>141</v>
      </c>
      <c r="F111" s="3" t="s">
        <v>139</v>
      </c>
      <c r="G111" s="5">
        <v>42018</v>
      </c>
      <c r="H111" s="3">
        <v>1</v>
      </c>
      <c r="I111" s="3"/>
      <c r="J111" s="3" t="s">
        <v>6</v>
      </c>
      <c r="K111" s="3"/>
    </row>
    <row r="112" spans="1:13" x14ac:dyDescent="0.25">
      <c r="A112" s="3"/>
      <c r="B112" s="3"/>
      <c r="C112" s="4"/>
      <c r="D112" s="3"/>
      <c r="E112" s="3"/>
      <c r="F112" s="3"/>
      <c r="G112" s="5"/>
      <c r="H112" s="3"/>
      <c r="I112" s="3"/>
      <c r="J112" s="3"/>
      <c r="K112" s="3"/>
    </row>
    <row r="113" spans="1:13" ht="180" customHeight="1" x14ac:dyDescent="0.25">
      <c r="A113" s="3" t="s">
        <v>1</v>
      </c>
      <c r="B113" s="3" t="s">
        <v>22</v>
      </c>
      <c r="C113" s="4" t="s">
        <v>142</v>
      </c>
      <c r="D113" s="3"/>
      <c r="E113" s="3" t="s">
        <v>143</v>
      </c>
      <c r="F113" s="3" t="s">
        <v>139</v>
      </c>
      <c r="G113" s="5">
        <v>42169</v>
      </c>
      <c r="H113" s="3">
        <v>1</v>
      </c>
      <c r="I113" s="3"/>
      <c r="J113" s="3" t="s">
        <v>6</v>
      </c>
      <c r="K113" s="3"/>
    </row>
    <row r="114" spans="1:13" x14ac:dyDescent="0.25">
      <c r="A114" s="3"/>
      <c r="B114" s="3"/>
      <c r="C114" s="4"/>
      <c r="D114" s="3"/>
      <c r="E114" s="3"/>
      <c r="F114" s="3"/>
      <c r="G114" s="5"/>
      <c r="H114" s="3"/>
      <c r="I114" s="3"/>
      <c r="J114" s="3"/>
      <c r="K114" s="3"/>
    </row>
    <row r="115" spans="1:13" ht="195" customHeight="1" x14ac:dyDescent="0.25">
      <c r="A115" s="3" t="s">
        <v>1</v>
      </c>
      <c r="B115" s="3" t="s">
        <v>22</v>
      </c>
      <c r="C115" s="4" t="s">
        <v>144</v>
      </c>
      <c r="D115" s="3"/>
      <c r="E115" s="3" t="s">
        <v>145</v>
      </c>
      <c r="F115" s="3" t="s">
        <v>139</v>
      </c>
      <c r="G115" s="5">
        <v>42108</v>
      </c>
      <c r="H115" s="3">
        <v>1</v>
      </c>
      <c r="I115" s="3"/>
      <c r="J115" s="3" t="s">
        <v>6</v>
      </c>
      <c r="K115" s="3"/>
    </row>
    <row r="116" spans="1:13" x14ac:dyDescent="0.25">
      <c r="A116" s="3"/>
      <c r="B116" s="3"/>
      <c r="C116" s="4"/>
      <c r="D116" s="3"/>
      <c r="E116" s="3"/>
      <c r="F116" s="3"/>
      <c r="G116" s="5"/>
      <c r="H116" s="3"/>
      <c r="I116" s="3"/>
      <c r="J116" s="3"/>
      <c r="K116" s="3"/>
      <c r="M116">
        <v>2</v>
      </c>
    </row>
    <row r="117" spans="1:13" ht="195" customHeight="1" x14ac:dyDescent="0.25">
      <c r="A117" s="3" t="s">
        <v>1</v>
      </c>
      <c r="B117" s="3" t="s">
        <v>2</v>
      </c>
      <c r="C117" s="4" t="s">
        <v>146</v>
      </c>
      <c r="D117" s="3"/>
      <c r="E117" s="3" t="s">
        <v>147</v>
      </c>
      <c r="F117" s="3" t="s">
        <v>148</v>
      </c>
      <c r="G117" s="3">
        <f>-6 / 36</f>
        <v>-0.16666666666666666</v>
      </c>
      <c r="H117" s="3">
        <v>3</v>
      </c>
      <c r="I117" s="3"/>
      <c r="J117" s="3" t="s">
        <v>6</v>
      </c>
      <c r="K117" s="3"/>
    </row>
    <row r="118" spans="1:13" x14ac:dyDescent="0.25">
      <c r="A118" s="3"/>
      <c r="B118" s="3"/>
      <c r="C118" s="4"/>
      <c r="D118" s="3"/>
      <c r="E118" s="3"/>
      <c r="F118" s="3"/>
      <c r="G118" s="3"/>
      <c r="H118" s="3"/>
      <c r="I118" s="3"/>
      <c r="J118" s="3"/>
      <c r="K118" s="3"/>
    </row>
    <row r="119" spans="1:13" ht="195" customHeight="1" x14ac:dyDescent="0.25">
      <c r="A119" s="3" t="s">
        <v>1</v>
      </c>
      <c r="B119" s="3" t="s">
        <v>2</v>
      </c>
      <c r="C119" s="4" t="s">
        <v>149</v>
      </c>
      <c r="D119" s="3"/>
      <c r="E119" s="3" t="s">
        <v>150</v>
      </c>
      <c r="F119" s="3" t="s">
        <v>148</v>
      </c>
      <c r="G119" s="3">
        <f>-3 / 36</f>
        <v>-8.3333333333333329E-2</v>
      </c>
      <c r="H119" s="3">
        <v>3</v>
      </c>
      <c r="I119" s="3"/>
      <c r="J119" s="3" t="s">
        <v>6</v>
      </c>
      <c r="K119" s="3"/>
    </row>
    <row r="120" spans="1:13" x14ac:dyDescent="0.25">
      <c r="A120" s="3"/>
      <c r="B120" s="3"/>
      <c r="C120" s="4"/>
      <c r="D120" s="3"/>
      <c r="E120" s="3"/>
      <c r="F120" s="3"/>
      <c r="G120" s="3"/>
      <c r="H120" s="3"/>
      <c r="I120" s="3"/>
      <c r="J120" s="3"/>
      <c r="K120" s="3"/>
    </row>
    <row r="121" spans="1:13" ht="195" customHeight="1" x14ac:dyDescent="0.25">
      <c r="A121" s="3" t="s">
        <v>1</v>
      </c>
      <c r="B121" s="3" t="s">
        <v>22</v>
      </c>
      <c r="C121" s="4" t="s">
        <v>151</v>
      </c>
      <c r="D121" s="3"/>
      <c r="E121" s="3" t="s">
        <v>152</v>
      </c>
      <c r="F121" s="3" t="s">
        <v>153</v>
      </c>
      <c r="G121" s="5">
        <v>42022</v>
      </c>
      <c r="H121" s="3">
        <v>1</v>
      </c>
      <c r="I121" s="3"/>
      <c r="J121" s="3" t="s">
        <v>6</v>
      </c>
      <c r="K121" s="3"/>
    </row>
    <row r="122" spans="1:13" x14ac:dyDescent="0.25">
      <c r="A122" s="3"/>
      <c r="B122" s="3"/>
      <c r="C122" s="4"/>
      <c r="D122" s="3"/>
      <c r="E122" s="3"/>
      <c r="F122" s="3"/>
      <c r="G122" s="5"/>
      <c r="H122" s="3"/>
      <c r="I122" s="3"/>
      <c r="J122" s="3"/>
      <c r="K122" s="3"/>
    </row>
    <row r="123" spans="1:13" ht="195" customHeight="1" x14ac:dyDescent="0.25">
      <c r="A123" s="3" t="s">
        <v>1</v>
      </c>
      <c r="B123" s="3" t="s">
        <v>2</v>
      </c>
      <c r="C123" s="4" t="s">
        <v>154</v>
      </c>
      <c r="D123" s="3"/>
      <c r="E123" s="3" t="s">
        <v>155</v>
      </c>
      <c r="F123" s="3" t="s">
        <v>148</v>
      </c>
      <c r="G123" s="3" t="s">
        <v>156</v>
      </c>
      <c r="H123" s="3">
        <v>1</v>
      </c>
      <c r="I123" s="3"/>
      <c r="J123" s="3" t="s">
        <v>6</v>
      </c>
      <c r="K123" s="3"/>
    </row>
    <row r="124" spans="1:13" x14ac:dyDescent="0.25">
      <c r="A124" s="3"/>
      <c r="B124" s="3"/>
      <c r="C124" s="4"/>
      <c r="D124" s="3"/>
      <c r="E124" s="3"/>
      <c r="F124" s="3"/>
      <c r="G124" s="3"/>
      <c r="H124" s="3"/>
      <c r="I124" s="3"/>
      <c r="J124" s="3"/>
      <c r="K124" s="3"/>
    </row>
    <row r="125" spans="1:13" ht="195" customHeight="1" x14ac:dyDescent="0.25">
      <c r="A125" s="3" t="s">
        <v>1</v>
      </c>
      <c r="B125" s="3" t="s">
        <v>2</v>
      </c>
      <c r="C125" s="4" t="s">
        <v>157</v>
      </c>
      <c r="D125" s="3"/>
      <c r="E125" s="3" t="s">
        <v>158</v>
      </c>
      <c r="F125" s="3" t="s">
        <v>153</v>
      </c>
      <c r="G125" s="3" t="s">
        <v>156</v>
      </c>
      <c r="H125" s="3">
        <v>1</v>
      </c>
      <c r="I125" s="3"/>
      <c r="J125" s="3" t="s">
        <v>6</v>
      </c>
      <c r="K125" s="3"/>
    </row>
    <row r="126" spans="1:13" x14ac:dyDescent="0.25">
      <c r="A126" s="3"/>
      <c r="B126" s="3"/>
      <c r="C126" s="4"/>
      <c r="D126" s="3"/>
      <c r="E126" s="3"/>
      <c r="F126" s="3"/>
      <c r="G126" s="3"/>
      <c r="H126" s="3"/>
      <c r="I126" s="3"/>
      <c r="J126" s="3"/>
      <c r="K126" s="3"/>
    </row>
    <row r="127" spans="1:13" ht="180" customHeight="1" x14ac:dyDescent="0.25">
      <c r="A127" s="3" t="s">
        <v>1</v>
      </c>
      <c r="B127" s="3" t="s">
        <v>22</v>
      </c>
      <c r="C127" s="4" t="s">
        <v>159</v>
      </c>
      <c r="D127" s="3"/>
      <c r="E127" s="3" t="s">
        <v>160</v>
      </c>
      <c r="F127" s="3" t="s">
        <v>153</v>
      </c>
      <c r="G127" s="5">
        <v>42173</v>
      </c>
      <c r="H127" s="3">
        <v>1</v>
      </c>
      <c r="I127" s="3"/>
      <c r="J127" s="3" t="s">
        <v>6</v>
      </c>
      <c r="K127" s="3"/>
    </row>
    <row r="128" spans="1:13" x14ac:dyDescent="0.25">
      <c r="A128" s="3"/>
      <c r="B128" s="3"/>
      <c r="C128" s="4"/>
      <c r="D128" s="3"/>
      <c r="E128" s="3"/>
      <c r="F128" s="3"/>
      <c r="G128" s="5"/>
      <c r="H128" s="3"/>
      <c r="I128" s="3"/>
      <c r="J128" s="3"/>
      <c r="K128" s="3"/>
    </row>
    <row r="129" spans="1:13" ht="195" customHeight="1" x14ac:dyDescent="0.25">
      <c r="A129" s="3" t="s">
        <v>1</v>
      </c>
      <c r="B129" s="3" t="s">
        <v>22</v>
      </c>
      <c r="C129" s="4" t="s">
        <v>161</v>
      </c>
      <c r="D129" s="3"/>
      <c r="E129" s="3" t="s">
        <v>162</v>
      </c>
      <c r="F129" s="3" t="s">
        <v>148</v>
      </c>
      <c r="G129" s="5">
        <v>42051</v>
      </c>
      <c r="H129" s="3">
        <v>1</v>
      </c>
      <c r="I129" s="3"/>
      <c r="J129" s="3" t="s">
        <v>6</v>
      </c>
      <c r="K129" s="3"/>
      <c r="M129">
        <v>3</v>
      </c>
    </row>
    <row r="130" spans="1:13" x14ac:dyDescent="0.25">
      <c r="A130" s="3"/>
      <c r="B130" s="3"/>
      <c r="C130" s="4"/>
      <c r="D130" s="3"/>
      <c r="E130" s="3"/>
      <c r="F130" s="3"/>
      <c r="G130" s="5"/>
      <c r="H130" s="3"/>
      <c r="I130" s="3"/>
      <c r="J130" s="3"/>
      <c r="K130" s="3"/>
    </row>
    <row r="131" spans="1:13" ht="240" customHeight="1" x14ac:dyDescent="0.25">
      <c r="A131" s="3" t="s">
        <v>1</v>
      </c>
      <c r="B131" s="3" t="s">
        <v>22</v>
      </c>
      <c r="C131" s="4" t="s">
        <v>163</v>
      </c>
      <c r="D131" s="3"/>
      <c r="E131" s="3" t="s">
        <v>164</v>
      </c>
      <c r="F131" s="3" t="s">
        <v>103</v>
      </c>
      <c r="G131" s="5">
        <v>42098</v>
      </c>
      <c r="H131" s="3">
        <v>1</v>
      </c>
      <c r="I131" s="3"/>
      <c r="J131" s="3" t="s">
        <v>6</v>
      </c>
      <c r="K131" s="3"/>
    </row>
    <row r="132" spans="1:13" x14ac:dyDescent="0.25">
      <c r="A132" s="3"/>
      <c r="B132" s="3"/>
      <c r="C132" s="4"/>
      <c r="D132" s="3"/>
      <c r="E132" s="3"/>
      <c r="F132" s="3"/>
      <c r="G132" s="5"/>
      <c r="H132" s="3"/>
      <c r="I132" s="3"/>
      <c r="J132" s="3"/>
      <c r="K132" s="3"/>
    </row>
    <row r="133" spans="1:13" ht="240" customHeight="1" x14ac:dyDescent="0.25">
      <c r="A133" s="3" t="s">
        <v>1</v>
      </c>
      <c r="B133" s="3" t="s">
        <v>22</v>
      </c>
      <c r="C133" s="4" t="s">
        <v>165</v>
      </c>
      <c r="D133" s="3"/>
      <c r="E133" s="3" t="s">
        <v>164</v>
      </c>
      <c r="F133" s="3" t="s">
        <v>103</v>
      </c>
      <c r="G133" s="5">
        <v>42098</v>
      </c>
      <c r="H133" s="3">
        <v>1</v>
      </c>
      <c r="I133" s="3"/>
      <c r="J133" s="3" t="s">
        <v>6</v>
      </c>
      <c r="K133" s="3"/>
    </row>
    <row r="134" spans="1:13" x14ac:dyDescent="0.25">
      <c r="A134" s="3"/>
      <c r="B134" s="3"/>
      <c r="C134" s="4"/>
      <c r="D134" s="3"/>
      <c r="E134" s="3"/>
      <c r="F134" s="3"/>
      <c r="G134" s="5"/>
      <c r="H134" s="3"/>
      <c r="I134" s="3"/>
      <c r="J134" s="3"/>
      <c r="K134" s="3"/>
    </row>
    <row r="135" spans="1:13" ht="240" customHeight="1" x14ac:dyDescent="0.25">
      <c r="A135" s="3" t="s">
        <v>1</v>
      </c>
      <c r="B135" s="3" t="s">
        <v>22</v>
      </c>
      <c r="C135" s="4" t="s">
        <v>166</v>
      </c>
      <c r="D135" s="3"/>
      <c r="E135" s="3" t="s">
        <v>164</v>
      </c>
      <c r="F135" s="3" t="s">
        <v>103</v>
      </c>
      <c r="G135" s="5">
        <v>42098</v>
      </c>
      <c r="H135" s="3">
        <v>1</v>
      </c>
      <c r="I135" s="3"/>
      <c r="J135" s="3" t="s">
        <v>6</v>
      </c>
      <c r="K135" s="3"/>
    </row>
    <row r="136" spans="1:13" x14ac:dyDescent="0.25">
      <c r="A136" s="3"/>
      <c r="B136" s="3"/>
      <c r="C136" s="4"/>
      <c r="D136" s="3"/>
      <c r="E136" s="3"/>
      <c r="F136" s="3"/>
      <c r="G136" s="5"/>
      <c r="H136" s="3"/>
      <c r="I136" s="3"/>
      <c r="J136" s="3"/>
      <c r="K136" s="3"/>
    </row>
    <row r="137" spans="1:13" ht="240" customHeight="1" x14ac:dyDescent="0.25">
      <c r="A137" s="3" t="s">
        <v>1</v>
      </c>
      <c r="B137" s="3" t="s">
        <v>22</v>
      </c>
      <c r="C137" s="4" t="s">
        <v>167</v>
      </c>
      <c r="D137" s="3"/>
      <c r="E137" s="3" t="s">
        <v>164</v>
      </c>
      <c r="F137" s="3" t="s">
        <v>103</v>
      </c>
      <c r="G137" s="5">
        <v>42098</v>
      </c>
      <c r="H137" s="3">
        <v>1</v>
      </c>
      <c r="I137" s="3"/>
      <c r="J137" s="3" t="s">
        <v>6</v>
      </c>
      <c r="K137" s="3"/>
    </row>
    <row r="138" spans="1:13" x14ac:dyDescent="0.25">
      <c r="A138" s="3"/>
      <c r="B138" s="3"/>
      <c r="C138" s="4"/>
      <c r="D138" s="3"/>
      <c r="E138" s="3"/>
      <c r="F138" s="3"/>
      <c r="G138" s="5"/>
      <c r="H138" s="3"/>
      <c r="I138" s="3"/>
      <c r="J138" s="3"/>
      <c r="K138" s="3"/>
    </row>
    <row r="139" spans="1:13" ht="210" customHeight="1" x14ac:dyDescent="0.25">
      <c r="A139" s="3" t="s">
        <v>1</v>
      </c>
      <c r="B139" s="3" t="s">
        <v>22</v>
      </c>
      <c r="C139" s="4" t="s">
        <v>168</v>
      </c>
      <c r="D139" s="3"/>
      <c r="E139" s="3" t="s">
        <v>169</v>
      </c>
      <c r="F139" s="3" t="s">
        <v>139</v>
      </c>
      <c r="G139" s="5">
        <v>42098</v>
      </c>
      <c r="H139" s="3">
        <v>1</v>
      </c>
      <c r="I139" s="3"/>
      <c r="J139" s="3" t="s">
        <v>6</v>
      </c>
      <c r="K139" s="3"/>
    </row>
    <row r="140" spans="1:13" x14ac:dyDescent="0.25">
      <c r="A140" s="3"/>
      <c r="B140" s="3"/>
      <c r="C140" s="4"/>
      <c r="D140" s="3"/>
      <c r="E140" s="3"/>
      <c r="F140" s="3"/>
      <c r="G140" s="5"/>
      <c r="H140" s="3"/>
      <c r="I140" s="3"/>
      <c r="J140" s="3"/>
      <c r="K140" s="3"/>
    </row>
    <row r="141" spans="1:13" ht="210" customHeight="1" x14ac:dyDescent="0.25">
      <c r="A141" s="3" t="s">
        <v>1</v>
      </c>
      <c r="B141" s="3" t="s">
        <v>22</v>
      </c>
      <c r="C141" s="4" t="s">
        <v>170</v>
      </c>
      <c r="D141" s="3"/>
      <c r="E141" s="3" t="s">
        <v>169</v>
      </c>
      <c r="F141" s="3" t="s">
        <v>139</v>
      </c>
      <c r="G141" s="5">
        <v>42098</v>
      </c>
      <c r="H141" s="3">
        <v>1</v>
      </c>
      <c r="I141" s="3"/>
      <c r="J141" s="3" t="s">
        <v>6</v>
      </c>
      <c r="K141" s="3"/>
    </row>
    <row r="142" spans="1:13" x14ac:dyDescent="0.25">
      <c r="A142" s="3"/>
      <c r="B142" s="3"/>
      <c r="C142" s="4"/>
      <c r="D142" s="3"/>
      <c r="E142" s="3"/>
      <c r="F142" s="3"/>
      <c r="G142" s="5"/>
      <c r="H142" s="3"/>
      <c r="I142" s="3"/>
      <c r="J142" s="3"/>
      <c r="K142" s="3"/>
    </row>
    <row r="143" spans="1:13" ht="210" customHeight="1" x14ac:dyDescent="0.25">
      <c r="A143" s="3" t="s">
        <v>1</v>
      </c>
      <c r="B143" s="3" t="s">
        <v>22</v>
      </c>
      <c r="C143" s="4" t="s">
        <v>171</v>
      </c>
      <c r="D143" s="3"/>
      <c r="E143" s="3" t="s">
        <v>169</v>
      </c>
      <c r="F143" s="3" t="s">
        <v>139</v>
      </c>
      <c r="G143" s="5">
        <v>42098</v>
      </c>
      <c r="H143" s="3">
        <v>1</v>
      </c>
      <c r="I143" s="3"/>
      <c r="J143" s="3" t="s">
        <v>6</v>
      </c>
      <c r="K143" s="3"/>
    </row>
    <row r="144" spans="1:13" x14ac:dyDescent="0.25">
      <c r="A144" s="3"/>
      <c r="B144" s="3"/>
      <c r="C144" s="4"/>
      <c r="D144" s="3"/>
      <c r="E144" s="3"/>
      <c r="F144" s="3"/>
      <c r="G144" s="5"/>
      <c r="H144" s="3"/>
      <c r="I144" s="3"/>
      <c r="J144" s="3"/>
      <c r="K144" s="3"/>
    </row>
    <row r="145" spans="1:11" ht="210" customHeight="1" x14ac:dyDescent="0.25">
      <c r="A145" s="3" t="s">
        <v>1</v>
      </c>
      <c r="B145" s="3" t="s">
        <v>22</v>
      </c>
      <c r="C145" s="4" t="s">
        <v>172</v>
      </c>
      <c r="D145" s="3"/>
      <c r="E145" s="3" t="s">
        <v>169</v>
      </c>
      <c r="F145" s="3" t="s">
        <v>139</v>
      </c>
      <c r="G145" s="5">
        <v>42098</v>
      </c>
      <c r="H145" s="3">
        <v>1</v>
      </c>
      <c r="I145" s="3"/>
      <c r="J145" s="3" t="s">
        <v>6</v>
      </c>
      <c r="K145" s="3"/>
    </row>
    <row r="146" spans="1:11" x14ac:dyDescent="0.25">
      <c r="A146" s="3"/>
      <c r="B146" s="3"/>
      <c r="C146" s="4"/>
      <c r="D146" s="3"/>
      <c r="E146" s="3"/>
      <c r="F146" s="3"/>
      <c r="G146" s="5"/>
      <c r="H146" s="3"/>
      <c r="I146" s="3"/>
      <c r="J146" s="3"/>
      <c r="K146" s="3"/>
    </row>
    <row r="147" spans="1:11" ht="240" customHeight="1" x14ac:dyDescent="0.25">
      <c r="A147" s="3" t="s">
        <v>1</v>
      </c>
      <c r="B147" s="3" t="s">
        <v>22</v>
      </c>
      <c r="C147" s="4" t="s">
        <v>173</v>
      </c>
      <c r="D147" s="3"/>
      <c r="E147" s="3" t="s">
        <v>174</v>
      </c>
      <c r="F147" s="3" t="s">
        <v>175</v>
      </c>
      <c r="G147" s="5">
        <v>42098</v>
      </c>
      <c r="H147" s="3">
        <v>1</v>
      </c>
      <c r="I147" s="3"/>
      <c r="J147" s="3" t="s">
        <v>6</v>
      </c>
      <c r="K147" s="3"/>
    </row>
    <row r="148" spans="1:11" x14ac:dyDescent="0.25">
      <c r="A148" s="3"/>
      <c r="B148" s="3"/>
      <c r="C148" s="4"/>
      <c r="D148" s="3"/>
      <c r="E148" s="3"/>
      <c r="F148" s="3"/>
      <c r="G148" s="5"/>
      <c r="H148" s="3"/>
      <c r="I148" s="3"/>
      <c r="J148" s="3"/>
      <c r="K148" s="3"/>
    </row>
    <row r="149" spans="1:11" ht="240" customHeight="1" x14ac:dyDescent="0.25">
      <c r="A149" s="3" t="s">
        <v>1</v>
      </c>
      <c r="B149" s="3" t="s">
        <v>22</v>
      </c>
      <c r="C149" s="4" t="s">
        <v>176</v>
      </c>
      <c r="D149" s="3"/>
      <c r="E149" s="3" t="s">
        <v>174</v>
      </c>
      <c r="F149" s="3" t="s">
        <v>175</v>
      </c>
      <c r="G149" s="5">
        <v>42098</v>
      </c>
      <c r="H149" s="3">
        <v>1</v>
      </c>
      <c r="I149" s="3"/>
      <c r="J149" s="3" t="s">
        <v>6</v>
      </c>
      <c r="K149" s="3"/>
    </row>
    <row r="150" spans="1:11" x14ac:dyDescent="0.25">
      <c r="A150" s="3"/>
      <c r="B150" s="3"/>
      <c r="C150" s="4"/>
      <c r="D150" s="3"/>
      <c r="E150" s="3"/>
      <c r="F150" s="3"/>
      <c r="G150" s="5"/>
      <c r="H150" s="3"/>
      <c r="I150" s="3"/>
      <c r="J150" s="3"/>
      <c r="K150" s="3"/>
    </row>
    <row r="151" spans="1:11" ht="240" customHeight="1" x14ac:dyDescent="0.25">
      <c r="A151" s="3" t="s">
        <v>1</v>
      </c>
      <c r="B151" s="3" t="s">
        <v>22</v>
      </c>
      <c r="C151" s="4" t="s">
        <v>177</v>
      </c>
      <c r="D151" s="3"/>
      <c r="E151" s="3" t="s">
        <v>174</v>
      </c>
      <c r="F151" s="3" t="s">
        <v>175</v>
      </c>
      <c r="G151" s="5">
        <v>42098</v>
      </c>
      <c r="H151" s="3">
        <v>1</v>
      </c>
      <c r="I151" s="3"/>
      <c r="J151" s="3" t="s">
        <v>6</v>
      </c>
      <c r="K151" s="3"/>
    </row>
    <row r="152" spans="1:11" x14ac:dyDescent="0.25">
      <c r="A152" s="3"/>
      <c r="B152" s="3"/>
      <c r="C152" s="4"/>
      <c r="D152" s="3"/>
      <c r="E152" s="3"/>
      <c r="F152" s="3"/>
      <c r="G152" s="5"/>
      <c r="H152" s="3"/>
      <c r="I152" s="3"/>
      <c r="J152" s="3"/>
      <c r="K152" s="3"/>
    </row>
    <row r="153" spans="1:11" ht="240" customHeight="1" x14ac:dyDescent="0.25">
      <c r="A153" s="3" t="s">
        <v>1</v>
      </c>
      <c r="B153" s="3" t="s">
        <v>22</v>
      </c>
      <c r="C153" s="4" t="s">
        <v>178</v>
      </c>
      <c r="D153" s="3"/>
      <c r="E153" s="3" t="s">
        <v>174</v>
      </c>
      <c r="F153" s="3" t="s">
        <v>175</v>
      </c>
      <c r="G153" s="5">
        <v>42098</v>
      </c>
      <c r="H153" s="3">
        <v>1</v>
      </c>
      <c r="I153" s="3"/>
      <c r="J153" s="3" t="s">
        <v>6</v>
      </c>
      <c r="K153" s="3"/>
    </row>
    <row r="154" spans="1:11" x14ac:dyDescent="0.25">
      <c r="A154" s="3"/>
      <c r="B154" s="3"/>
      <c r="C154" s="4"/>
      <c r="D154" s="3"/>
      <c r="E154" s="3"/>
      <c r="F154" s="3"/>
      <c r="G154" s="5"/>
      <c r="H154" s="3"/>
      <c r="I154" s="3"/>
      <c r="J154" s="3"/>
      <c r="K154" s="3"/>
    </row>
    <row r="155" spans="1:11" ht="240" customHeight="1" x14ac:dyDescent="0.25">
      <c r="A155" s="3" t="s">
        <v>1</v>
      </c>
      <c r="B155" s="3" t="s">
        <v>22</v>
      </c>
      <c r="C155" s="4" t="s">
        <v>179</v>
      </c>
      <c r="D155" s="3"/>
      <c r="E155" s="3" t="s">
        <v>180</v>
      </c>
      <c r="F155" s="3" t="s">
        <v>113</v>
      </c>
      <c r="G155" s="5">
        <v>42039</v>
      </c>
      <c r="H155" s="3">
        <v>1</v>
      </c>
      <c r="I155" s="3"/>
      <c r="J155" s="3" t="s">
        <v>6</v>
      </c>
      <c r="K155" s="3"/>
    </row>
    <row r="156" spans="1:11" x14ac:dyDescent="0.25">
      <c r="A156" s="3"/>
      <c r="B156" s="3"/>
      <c r="C156" s="4"/>
      <c r="D156" s="3"/>
      <c r="E156" s="3"/>
      <c r="F156" s="3"/>
      <c r="G156" s="5"/>
      <c r="H156" s="3"/>
      <c r="I156" s="3"/>
      <c r="J156" s="3"/>
      <c r="K156" s="3"/>
    </row>
    <row r="157" spans="1:11" ht="240" customHeight="1" x14ac:dyDescent="0.25">
      <c r="A157" s="3" t="s">
        <v>1</v>
      </c>
      <c r="B157" s="3" t="s">
        <v>22</v>
      </c>
      <c r="C157" s="4" t="s">
        <v>181</v>
      </c>
      <c r="D157" s="3"/>
      <c r="E157" s="3" t="s">
        <v>180</v>
      </c>
      <c r="F157" s="3" t="s">
        <v>113</v>
      </c>
      <c r="G157" s="5">
        <v>42098</v>
      </c>
      <c r="H157" s="3">
        <v>1</v>
      </c>
      <c r="I157" s="3"/>
      <c r="J157" s="3" t="s">
        <v>6</v>
      </c>
      <c r="K157" s="3"/>
    </row>
    <row r="158" spans="1:11" x14ac:dyDescent="0.25">
      <c r="A158" s="3"/>
      <c r="B158" s="3"/>
      <c r="C158" s="4"/>
      <c r="D158" s="3"/>
      <c r="E158" s="3"/>
      <c r="F158" s="3"/>
      <c r="G158" s="5"/>
      <c r="H158" s="3"/>
      <c r="I158" s="3"/>
      <c r="J158" s="3"/>
      <c r="K158" s="3"/>
    </row>
    <row r="159" spans="1:11" ht="240" customHeight="1" x14ac:dyDescent="0.25">
      <c r="A159" s="3" t="s">
        <v>1</v>
      </c>
      <c r="B159" s="3" t="s">
        <v>22</v>
      </c>
      <c r="C159" s="4" t="s">
        <v>182</v>
      </c>
      <c r="D159" s="3"/>
      <c r="E159" s="3" t="s">
        <v>180</v>
      </c>
      <c r="F159" s="3" t="s">
        <v>113</v>
      </c>
      <c r="G159" s="5">
        <v>42098</v>
      </c>
      <c r="H159" s="3">
        <v>1</v>
      </c>
      <c r="I159" s="3"/>
      <c r="J159" s="3" t="s">
        <v>6</v>
      </c>
      <c r="K159" s="3"/>
    </row>
    <row r="160" spans="1:11" x14ac:dyDescent="0.25">
      <c r="A160" s="3"/>
      <c r="B160" s="3"/>
      <c r="C160" s="4"/>
      <c r="D160" s="3"/>
      <c r="E160" s="3"/>
      <c r="F160" s="3"/>
      <c r="G160" s="5"/>
      <c r="H160" s="3"/>
      <c r="I160" s="3"/>
      <c r="J160" s="3"/>
      <c r="K160" s="3"/>
    </row>
    <row r="161" spans="1:11" ht="240" customHeight="1" x14ac:dyDescent="0.25">
      <c r="A161" s="3" t="s">
        <v>1</v>
      </c>
      <c r="B161" s="3" t="s">
        <v>22</v>
      </c>
      <c r="C161" s="4" t="s">
        <v>183</v>
      </c>
      <c r="D161" s="3"/>
      <c r="E161" s="3" t="s">
        <v>180</v>
      </c>
      <c r="F161" s="3" t="s">
        <v>113</v>
      </c>
      <c r="G161" s="5">
        <v>42098</v>
      </c>
      <c r="H161" s="3">
        <v>1</v>
      </c>
      <c r="I161" s="3"/>
      <c r="J161" s="3" t="s">
        <v>6</v>
      </c>
      <c r="K161" s="3"/>
    </row>
    <row r="162" spans="1:11" x14ac:dyDescent="0.25">
      <c r="A162" s="3"/>
      <c r="B162" s="3"/>
      <c r="C162" s="4"/>
      <c r="D162" s="3"/>
      <c r="E162" s="3"/>
      <c r="F162" s="3"/>
      <c r="G162" s="5"/>
      <c r="H162" s="3"/>
      <c r="I162" s="3"/>
      <c r="J162" s="3"/>
      <c r="K162" s="3"/>
    </row>
    <row r="163" spans="1:11" ht="240" customHeight="1" x14ac:dyDescent="0.25">
      <c r="A163" s="3" t="s">
        <v>1</v>
      </c>
      <c r="B163" s="3" t="s">
        <v>22</v>
      </c>
      <c r="C163" s="4" t="s">
        <v>184</v>
      </c>
      <c r="D163" s="3"/>
      <c r="E163" s="3" t="s">
        <v>185</v>
      </c>
      <c r="F163" s="3" t="s">
        <v>94</v>
      </c>
      <c r="G163" s="5">
        <v>42067</v>
      </c>
      <c r="H163" s="3">
        <v>1</v>
      </c>
      <c r="I163" s="3"/>
      <c r="J163" s="3" t="s">
        <v>6</v>
      </c>
      <c r="K163" s="3"/>
    </row>
    <row r="164" spans="1:11" x14ac:dyDescent="0.25">
      <c r="A164" s="3"/>
      <c r="B164" s="3"/>
      <c r="C164" s="4"/>
      <c r="D164" s="3"/>
      <c r="E164" s="3"/>
      <c r="F164" s="3"/>
      <c r="G164" s="5"/>
      <c r="H164" s="3"/>
      <c r="I164" s="3"/>
      <c r="J164" s="3"/>
      <c r="K164" s="3"/>
    </row>
    <row r="165" spans="1:11" ht="240" customHeight="1" x14ac:dyDescent="0.25">
      <c r="A165" s="3" t="s">
        <v>1</v>
      </c>
      <c r="B165" s="3" t="s">
        <v>22</v>
      </c>
      <c r="C165" s="4" t="s">
        <v>186</v>
      </c>
      <c r="D165" s="3"/>
      <c r="E165" s="3" t="s">
        <v>185</v>
      </c>
      <c r="F165" s="3" t="s">
        <v>94</v>
      </c>
      <c r="G165" s="5">
        <v>42098</v>
      </c>
      <c r="H165" s="3">
        <v>1</v>
      </c>
      <c r="I165" s="3"/>
      <c r="J165" s="3" t="s">
        <v>6</v>
      </c>
      <c r="K165" s="3"/>
    </row>
    <row r="166" spans="1:11" x14ac:dyDescent="0.25">
      <c r="A166" s="3"/>
      <c r="B166" s="3"/>
      <c r="C166" s="4"/>
      <c r="D166" s="3"/>
      <c r="E166" s="3"/>
      <c r="F166" s="3"/>
      <c r="G166" s="5"/>
      <c r="H166" s="3"/>
      <c r="I166" s="3"/>
      <c r="J166" s="3"/>
      <c r="K166" s="3"/>
    </row>
    <row r="167" spans="1:11" ht="240" customHeight="1" x14ac:dyDescent="0.25">
      <c r="A167" s="3" t="s">
        <v>1</v>
      </c>
      <c r="B167" s="3" t="s">
        <v>22</v>
      </c>
      <c r="C167" s="4" t="s">
        <v>187</v>
      </c>
      <c r="D167" s="3"/>
      <c r="E167" s="3" t="s">
        <v>185</v>
      </c>
      <c r="F167" s="3" t="s">
        <v>94</v>
      </c>
      <c r="G167" s="5">
        <v>42098</v>
      </c>
      <c r="H167" s="3">
        <v>1</v>
      </c>
      <c r="I167" s="3"/>
      <c r="J167" s="3" t="s">
        <v>6</v>
      </c>
      <c r="K167" s="3"/>
    </row>
    <row r="168" spans="1:11" x14ac:dyDescent="0.25">
      <c r="A168" s="3"/>
      <c r="B168" s="3"/>
      <c r="C168" s="4"/>
      <c r="D168" s="3"/>
      <c r="E168" s="3"/>
      <c r="F168" s="3"/>
      <c r="G168" s="5"/>
      <c r="H168" s="3"/>
      <c r="I168" s="3"/>
      <c r="J168" s="3"/>
      <c r="K168" s="3"/>
    </row>
    <row r="169" spans="1:11" ht="240" customHeight="1" x14ac:dyDescent="0.25">
      <c r="A169" s="3" t="s">
        <v>1</v>
      </c>
      <c r="B169" s="3" t="s">
        <v>22</v>
      </c>
      <c r="C169" s="4" t="s">
        <v>188</v>
      </c>
      <c r="D169" s="3"/>
      <c r="E169" s="3" t="s">
        <v>185</v>
      </c>
      <c r="F169" s="3" t="s">
        <v>94</v>
      </c>
      <c r="G169" s="5">
        <v>42098</v>
      </c>
      <c r="H169" s="3">
        <v>1</v>
      </c>
      <c r="I169" s="3"/>
      <c r="J169" s="3" t="s">
        <v>6</v>
      </c>
      <c r="K169" s="3"/>
    </row>
    <row r="170" spans="1:11" x14ac:dyDescent="0.25">
      <c r="A170" s="3"/>
      <c r="B170" s="3"/>
      <c r="C170" s="4"/>
      <c r="D170" s="3"/>
      <c r="E170" s="3"/>
      <c r="F170" s="3"/>
      <c r="G170" s="5"/>
      <c r="H170" s="3"/>
      <c r="I170" s="3"/>
      <c r="J170" s="3"/>
      <c r="K170" s="3"/>
    </row>
    <row r="171" spans="1:11" ht="240" customHeight="1" x14ac:dyDescent="0.25">
      <c r="A171" s="3" t="s">
        <v>1</v>
      </c>
      <c r="B171" s="3" t="s">
        <v>22</v>
      </c>
      <c r="C171" s="4" t="s">
        <v>189</v>
      </c>
      <c r="D171" s="3"/>
      <c r="E171" s="3" t="s">
        <v>190</v>
      </c>
      <c r="F171" s="3" t="s">
        <v>121</v>
      </c>
      <c r="G171" s="5">
        <v>42039</v>
      </c>
      <c r="H171" s="3">
        <v>1</v>
      </c>
      <c r="I171" s="3"/>
      <c r="J171" s="3" t="s">
        <v>6</v>
      </c>
      <c r="K171" s="3"/>
    </row>
    <row r="172" spans="1:11" x14ac:dyDescent="0.25">
      <c r="A172" s="3"/>
      <c r="B172" s="3"/>
      <c r="C172" s="4"/>
      <c r="D172" s="3"/>
      <c r="E172" s="3"/>
      <c r="F172" s="3"/>
      <c r="G172" s="5"/>
      <c r="H172" s="3"/>
      <c r="I172" s="3"/>
      <c r="J172" s="3"/>
      <c r="K172" s="3"/>
    </row>
    <row r="173" spans="1:11" ht="240" customHeight="1" x14ac:dyDescent="0.25">
      <c r="A173" s="3" t="s">
        <v>1</v>
      </c>
      <c r="B173" s="3" t="s">
        <v>22</v>
      </c>
      <c r="C173" s="4" t="s">
        <v>191</v>
      </c>
      <c r="D173" s="3"/>
      <c r="E173" s="3" t="s">
        <v>190</v>
      </c>
      <c r="F173" s="3" t="s">
        <v>121</v>
      </c>
      <c r="G173" s="5">
        <v>42039</v>
      </c>
      <c r="H173" s="3">
        <v>1</v>
      </c>
      <c r="I173" s="3"/>
      <c r="J173" s="3" t="s">
        <v>6</v>
      </c>
      <c r="K173" s="3"/>
    </row>
    <row r="174" spans="1:11" x14ac:dyDescent="0.25">
      <c r="A174" s="3"/>
      <c r="B174" s="3"/>
      <c r="C174" s="4"/>
      <c r="D174" s="3"/>
      <c r="E174" s="3"/>
      <c r="F174" s="3"/>
      <c r="G174" s="5"/>
      <c r="H174" s="3"/>
      <c r="I174" s="3"/>
      <c r="J174" s="3"/>
      <c r="K174" s="3"/>
    </row>
    <row r="175" spans="1:11" ht="240" customHeight="1" x14ac:dyDescent="0.25">
      <c r="A175" s="3" t="s">
        <v>1</v>
      </c>
      <c r="B175" s="3" t="s">
        <v>22</v>
      </c>
      <c r="C175" s="4" t="s">
        <v>192</v>
      </c>
      <c r="D175" s="3"/>
      <c r="E175" s="3" t="s">
        <v>190</v>
      </c>
      <c r="F175" s="3" t="s">
        <v>121</v>
      </c>
      <c r="G175" s="5">
        <v>42098</v>
      </c>
      <c r="H175" s="3">
        <v>1</v>
      </c>
      <c r="I175" s="3"/>
      <c r="J175" s="3" t="s">
        <v>6</v>
      </c>
      <c r="K175" s="3"/>
    </row>
    <row r="176" spans="1:11" x14ac:dyDescent="0.25">
      <c r="A176" s="3"/>
      <c r="B176" s="3"/>
      <c r="C176" s="4"/>
      <c r="D176" s="3"/>
      <c r="E176" s="3"/>
      <c r="F176" s="3"/>
      <c r="G176" s="5"/>
      <c r="H176" s="3"/>
      <c r="I176" s="3"/>
      <c r="J176" s="3"/>
      <c r="K176" s="3"/>
    </row>
    <row r="177" spans="1:11" ht="240" customHeight="1" x14ac:dyDescent="0.25">
      <c r="A177" s="3" t="s">
        <v>1</v>
      </c>
      <c r="B177" s="3" t="s">
        <v>22</v>
      </c>
      <c r="C177" s="4" t="s">
        <v>193</v>
      </c>
      <c r="D177" s="3"/>
      <c r="E177" s="3" t="s">
        <v>190</v>
      </c>
      <c r="F177" s="3" t="s">
        <v>121</v>
      </c>
      <c r="G177" s="5">
        <v>42098</v>
      </c>
      <c r="H177" s="3">
        <v>1</v>
      </c>
      <c r="I177" s="3"/>
      <c r="J177" s="3" t="s">
        <v>6</v>
      </c>
      <c r="K177" s="3"/>
    </row>
    <row r="178" spans="1:11" x14ac:dyDescent="0.25">
      <c r="A178" s="3"/>
      <c r="B178" s="3"/>
      <c r="C178" s="4"/>
      <c r="D178" s="3"/>
      <c r="E178" s="3"/>
      <c r="F178" s="3"/>
      <c r="G178" s="5"/>
      <c r="H178" s="3"/>
      <c r="I178" s="3"/>
      <c r="J178" s="3"/>
      <c r="K178" s="3"/>
    </row>
    <row r="179" spans="1:11" ht="240" customHeight="1" x14ac:dyDescent="0.25">
      <c r="A179" s="3" t="s">
        <v>1</v>
      </c>
      <c r="B179" s="3" t="s">
        <v>22</v>
      </c>
      <c r="C179" s="4" t="s">
        <v>194</v>
      </c>
      <c r="D179" s="3"/>
      <c r="E179" s="3" t="s">
        <v>180</v>
      </c>
      <c r="F179" s="3" t="s">
        <v>85</v>
      </c>
      <c r="G179" s="5">
        <v>42098</v>
      </c>
      <c r="H179" s="3">
        <v>1</v>
      </c>
      <c r="I179" s="3"/>
      <c r="J179" s="3" t="s">
        <v>6</v>
      </c>
      <c r="K179" s="3"/>
    </row>
    <row r="180" spans="1:11" x14ac:dyDescent="0.25">
      <c r="A180" s="3"/>
      <c r="B180" s="3"/>
      <c r="C180" s="4"/>
      <c r="D180" s="3"/>
      <c r="E180" s="3"/>
      <c r="F180" s="3"/>
      <c r="G180" s="5"/>
      <c r="H180" s="3"/>
      <c r="I180" s="3"/>
      <c r="J180" s="3"/>
      <c r="K180" s="3"/>
    </row>
    <row r="181" spans="1:11" ht="240" customHeight="1" x14ac:dyDescent="0.25">
      <c r="A181" s="3" t="s">
        <v>1</v>
      </c>
      <c r="B181" s="3" t="s">
        <v>22</v>
      </c>
      <c r="C181" s="4" t="s">
        <v>195</v>
      </c>
      <c r="D181" s="3"/>
      <c r="E181" s="3" t="s">
        <v>180</v>
      </c>
      <c r="F181" s="3" t="s">
        <v>85</v>
      </c>
      <c r="G181" s="5">
        <v>42098</v>
      </c>
      <c r="H181" s="3">
        <v>1</v>
      </c>
      <c r="I181" s="3"/>
      <c r="J181" s="3" t="s">
        <v>6</v>
      </c>
      <c r="K181" s="3"/>
    </row>
    <row r="182" spans="1:11" x14ac:dyDescent="0.25">
      <c r="A182" s="3"/>
      <c r="B182" s="3"/>
      <c r="C182" s="4"/>
      <c r="D182" s="3"/>
      <c r="E182" s="3"/>
      <c r="F182" s="3"/>
      <c r="G182" s="5"/>
      <c r="H182" s="3"/>
      <c r="I182" s="3"/>
      <c r="J182" s="3"/>
      <c r="K182" s="3"/>
    </row>
    <row r="183" spans="1:11" ht="240" customHeight="1" x14ac:dyDescent="0.25">
      <c r="A183" s="3" t="s">
        <v>1</v>
      </c>
      <c r="B183" s="3" t="s">
        <v>22</v>
      </c>
      <c r="C183" s="4" t="s">
        <v>196</v>
      </c>
      <c r="D183" s="3"/>
      <c r="E183" s="3" t="s">
        <v>180</v>
      </c>
      <c r="F183" s="3" t="s">
        <v>85</v>
      </c>
      <c r="G183" s="5">
        <v>42039</v>
      </c>
      <c r="H183" s="3">
        <v>1</v>
      </c>
      <c r="I183" s="3"/>
      <c r="J183" s="3" t="s">
        <v>6</v>
      </c>
      <c r="K183" s="3"/>
    </row>
    <row r="184" spans="1:11" x14ac:dyDescent="0.25">
      <c r="A184" s="3"/>
      <c r="B184" s="3"/>
      <c r="C184" s="4"/>
      <c r="D184" s="3"/>
      <c r="E184" s="3"/>
      <c r="F184" s="3"/>
      <c r="G184" s="5"/>
      <c r="H184" s="3"/>
      <c r="I184" s="3"/>
      <c r="J184" s="3"/>
      <c r="K184" s="3"/>
    </row>
    <row r="185" spans="1:11" ht="240" customHeight="1" x14ac:dyDescent="0.25">
      <c r="A185" s="3" t="s">
        <v>1</v>
      </c>
      <c r="B185" s="3" t="s">
        <v>22</v>
      </c>
      <c r="C185" s="4" t="s">
        <v>197</v>
      </c>
      <c r="D185" s="3"/>
      <c r="E185" s="3" t="s">
        <v>180</v>
      </c>
      <c r="F185" s="3" t="s">
        <v>85</v>
      </c>
      <c r="G185" s="5">
        <v>42098</v>
      </c>
      <c r="H185" s="3">
        <v>1</v>
      </c>
      <c r="I185" s="3"/>
      <c r="J185" s="3" t="s">
        <v>6</v>
      </c>
      <c r="K185" s="3"/>
    </row>
    <row r="186" spans="1:11" x14ac:dyDescent="0.25">
      <c r="A186" s="3"/>
      <c r="B186" s="3"/>
      <c r="C186" s="4"/>
      <c r="D186" s="3"/>
      <c r="E186" s="3"/>
      <c r="F186" s="3"/>
      <c r="G186" s="5"/>
      <c r="H186" s="3"/>
      <c r="I186" s="3"/>
      <c r="J186" s="3"/>
      <c r="K186" s="3"/>
    </row>
    <row r="187" spans="1:11" ht="240" customHeight="1" x14ac:dyDescent="0.25">
      <c r="A187" s="3" t="s">
        <v>1</v>
      </c>
      <c r="B187" s="3" t="s">
        <v>22</v>
      </c>
      <c r="C187" s="4" t="s">
        <v>198</v>
      </c>
      <c r="D187" s="3"/>
      <c r="E187" s="3" t="s">
        <v>174</v>
      </c>
      <c r="F187" s="3" t="s">
        <v>153</v>
      </c>
      <c r="G187" s="5">
        <v>42098</v>
      </c>
      <c r="H187" s="3">
        <v>1</v>
      </c>
      <c r="I187" s="3"/>
      <c r="J187" s="3" t="s">
        <v>6</v>
      </c>
      <c r="K187" s="3"/>
    </row>
    <row r="188" spans="1:11" x14ac:dyDescent="0.25">
      <c r="A188" s="3"/>
      <c r="B188" s="3"/>
      <c r="C188" s="4"/>
      <c r="D188" s="3"/>
      <c r="E188" s="3"/>
      <c r="F188" s="3"/>
      <c r="G188" s="5"/>
      <c r="H188" s="3"/>
      <c r="I188" s="3"/>
      <c r="J188" s="3"/>
      <c r="K188" s="3"/>
    </row>
    <row r="189" spans="1:11" ht="240" customHeight="1" x14ac:dyDescent="0.25">
      <c r="A189" s="3" t="s">
        <v>1</v>
      </c>
      <c r="B189" s="3" t="s">
        <v>22</v>
      </c>
      <c r="C189" s="4" t="s">
        <v>199</v>
      </c>
      <c r="D189" s="3"/>
      <c r="E189" s="3" t="s">
        <v>174</v>
      </c>
      <c r="F189" s="3" t="s">
        <v>153</v>
      </c>
      <c r="G189" s="5">
        <v>42098</v>
      </c>
      <c r="H189" s="3">
        <v>1</v>
      </c>
      <c r="I189" s="3"/>
      <c r="J189" s="3" t="s">
        <v>6</v>
      </c>
      <c r="K189" s="3"/>
    </row>
    <row r="190" spans="1:11" x14ac:dyDescent="0.25">
      <c r="A190" s="3"/>
      <c r="B190" s="3"/>
      <c r="C190" s="4"/>
      <c r="D190" s="3"/>
      <c r="E190" s="3"/>
      <c r="F190" s="3"/>
      <c r="G190" s="5"/>
      <c r="H190" s="3"/>
      <c r="I190" s="3"/>
      <c r="J190" s="3"/>
      <c r="K190" s="3"/>
    </row>
    <row r="191" spans="1:11" ht="240" customHeight="1" x14ac:dyDescent="0.25">
      <c r="A191" s="3" t="s">
        <v>1</v>
      </c>
      <c r="B191" s="3" t="s">
        <v>22</v>
      </c>
      <c r="C191" s="4" t="s">
        <v>200</v>
      </c>
      <c r="D191" s="3"/>
      <c r="E191" s="3" t="s">
        <v>174</v>
      </c>
      <c r="F191" s="3" t="s">
        <v>153</v>
      </c>
      <c r="G191" s="5">
        <v>42098</v>
      </c>
      <c r="H191" s="3">
        <v>1</v>
      </c>
      <c r="I191" s="3"/>
      <c r="J191" s="3" t="s">
        <v>6</v>
      </c>
      <c r="K191" s="3"/>
    </row>
    <row r="192" spans="1:11" x14ac:dyDescent="0.25">
      <c r="A192" s="3"/>
      <c r="B192" s="3"/>
      <c r="C192" s="4"/>
      <c r="D192" s="3"/>
      <c r="E192" s="3"/>
      <c r="F192" s="3"/>
      <c r="G192" s="5"/>
      <c r="H192" s="3"/>
      <c r="I192" s="3"/>
      <c r="J192" s="3"/>
      <c r="K192" s="3"/>
    </row>
    <row r="193" spans="1:11" ht="240" customHeight="1" x14ac:dyDescent="0.25">
      <c r="A193" s="3" t="s">
        <v>1</v>
      </c>
      <c r="B193" s="3" t="s">
        <v>22</v>
      </c>
      <c r="C193" s="4" t="s">
        <v>201</v>
      </c>
      <c r="D193" s="3"/>
      <c r="E193" s="3" t="s">
        <v>174</v>
      </c>
      <c r="F193" s="3" t="s">
        <v>153</v>
      </c>
      <c r="G193" s="5">
        <v>42098</v>
      </c>
      <c r="H193" s="3">
        <v>1</v>
      </c>
      <c r="I193" s="3"/>
      <c r="J193" s="3" t="s">
        <v>6</v>
      </c>
      <c r="K193" s="3"/>
    </row>
    <row r="194" spans="1:11" x14ac:dyDescent="0.25">
      <c r="A194" s="3"/>
      <c r="B194" s="3"/>
      <c r="C194" s="4"/>
      <c r="D194" s="3"/>
      <c r="E194" s="3"/>
      <c r="F194" s="3"/>
      <c r="G194" s="5"/>
      <c r="H194" s="3"/>
      <c r="I194" s="3"/>
      <c r="J194" s="3"/>
      <c r="K194" s="3"/>
    </row>
    <row r="195" spans="1:11" ht="180" customHeight="1" x14ac:dyDescent="0.25">
      <c r="A195" s="3" t="s">
        <v>1</v>
      </c>
      <c r="B195" s="3" t="s">
        <v>2</v>
      </c>
      <c r="C195" s="4" t="s">
        <v>202</v>
      </c>
      <c r="D195" s="3"/>
      <c r="E195" s="3" t="s">
        <v>203</v>
      </c>
      <c r="F195" s="3" t="s">
        <v>94</v>
      </c>
      <c r="G195" s="3" t="s">
        <v>204</v>
      </c>
      <c r="H195" s="3">
        <v>3</v>
      </c>
      <c r="I195" s="3"/>
      <c r="J195" s="3" t="s">
        <v>6</v>
      </c>
      <c r="K195" s="3"/>
    </row>
    <row r="196" spans="1:11" x14ac:dyDescent="0.25">
      <c r="A196" s="3"/>
      <c r="B196" s="3"/>
      <c r="C196" s="4"/>
      <c r="D196" s="3"/>
      <c r="E196" s="3"/>
      <c r="F196" s="3"/>
      <c r="G196" s="3"/>
      <c r="H196" s="3"/>
      <c r="I196" s="3"/>
      <c r="J196" s="3"/>
      <c r="K196" s="3"/>
    </row>
    <row r="197" spans="1:11" ht="195" customHeight="1" x14ac:dyDescent="0.25">
      <c r="A197" s="3" t="s">
        <v>1</v>
      </c>
      <c r="B197" s="3" t="s">
        <v>22</v>
      </c>
      <c r="C197" s="4" t="s">
        <v>205</v>
      </c>
      <c r="D197" s="3"/>
      <c r="E197" s="3" t="s">
        <v>206</v>
      </c>
      <c r="F197" s="3" t="s">
        <v>94</v>
      </c>
      <c r="G197" s="5">
        <v>42020</v>
      </c>
      <c r="H197" s="3">
        <v>1</v>
      </c>
      <c r="I197" s="3"/>
      <c r="J197" s="3" t="s">
        <v>6</v>
      </c>
      <c r="K197" s="3"/>
    </row>
    <row r="198" spans="1:11" x14ac:dyDescent="0.25">
      <c r="A198" s="3"/>
      <c r="B198" s="3"/>
      <c r="C198" s="4"/>
      <c r="D198" s="3"/>
      <c r="E198" s="3"/>
      <c r="F198" s="3"/>
      <c r="G198" s="5"/>
      <c r="H198" s="3"/>
      <c r="I198" s="3"/>
      <c r="J198" s="3"/>
      <c r="K198" s="3"/>
    </row>
    <row r="199" spans="1:11" ht="180" customHeight="1" x14ac:dyDescent="0.25">
      <c r="A199" s="3" t="s">
        <v>1</v>
      </c>
      <c r="B199" s="3" t="s">
        <v>22</v>
      </c>
      <c r="C199" s="4" t="s">
        <v>207</v>
      </c>
      <c r="D199" s="3"/>
      <c r="E199" s="3" t="s">
        <v>208</v>
      </c>
      <c r="F199" s="3" t="s">
        <v>153</v>
      </c>
      <c r="G199" s="5">
        <v>42363</v>
      </c>
      <c r="H199" s="3">
        <v>3</v>
      </c>
      <c r="I199" s="3"/>
      <c r="J199" s="3" t="s">
        <v>6</v>
      </c>
      <c r="K199" s="3"/>
    </row>
    <row r="200" spans="1:11" x14ac:dyDescent="0.25">
      <c r="A200" s="3"/>
      <c r="B200" s="3"/>
      <c r="C200" s="4"/>
      <c r="D200" s="3"/>
      <c r="E200" s="3"/>
      <c r="F200" s="3"/>
      <c r="G200" s="5"/>
      <c r="H200" s="3"/>
      <c r="I200" s="3"/>
      <c r="J200" s="3"/>
      <c r="K200" s="3"/>
    </row>
    <row r="201" spans="1:11" ht="195" customHeight="1" x14ac:dyDescent="0.25">
      <c r="A201" s="3" t="s">
        <v>1</v>
      </c>
      <c r="B201" s="3" t="s">
        <v>22</v>
      </c>
      <c r="C201" s="4" t="s">
        <v>209</v>
      </c>
      <c r="D201" s="3"/>
      <c r="E201" s="3" t="s">
        <v>210</v>
      </c>
      <c r="F201" s="3" t="s">
        <v>153</v>
      </c>
      <c r="G201" s="5">
        <v>42232</v>
      </c>
      <c r="H201" s="3">
        <v>1</v>
      </c>
      <c r="I201" s="3"/>
      <c r="J201" s="3" t="s">
        <v>6</v>
      </c>
      <c r="K201" s="3"/>
    </row>
    <row r="202" spans="1:11" x14ac:dyDescent="0.25">
      <c r="A202" s="3"/>
      <c r="B202" s="3"/>
      <c r="C202" s="4"/>
      <c r="D202" s="3"/>
      <c r="E202" s="3"/>
      <c r="F202" s="3"/>
      <c r="G202" s="5"/>
      <c r="H202" s="3"/>
      <c r="I202" s="3"/>
      <c r="J202" s="3"/>
      <c r="K202" s="3"/>
    </row>
    <row r="203" spans="1:11" ht="195" customHeight="1" x14ac:dyDescent="0.25">
      <c r="A203" s="3" t="s">
        <v>1</v>
      </c>
      <c r="B203" s="3" t="s">
        <v>2</v>
      </c>
      <c r="C203" s="4" t="s">
        <v>211</v>
      </c>
      <c r="D203" s="3"/>
      <c r="E203" s="3" t="s">
        <v>212</v>
      </c>
      <c r="F203" s="3" t="s">
        <v>175</v>
      </c>
      <c r="G203" s="3">
        <f>-2 / 32</f>
        <v>-6.25E-2</v>
      </c>
      <c r="H203" s="3">
        <v>3</v>
      </c>
      <c r="I203" s="3"/>
      <c r="J203" s="3" t="s">
        <v>6</v>
      </c>
      <c r="K203" s="3"/>
    </row>
    <row r="204" spans="1:11" x14ac:dyDescent="0.25">
      <c r="A204" s="3"/>
      <c r="B204" s="3"/>
      <c r="C204" s="4"/>
      <c r="D204" s="3"/>
      <c r="E204" s="3"/>
      <c r="F204" s="3"/>
      <c r="G204" s="3"/>
      <c r="H204" s="3"/>
      <c r="I204" s="3"/>
      <c r="J204" s="3"/>
      <c r="K204" s="3"/>
    </row>
    <row r="205" spans="1:11" ht="195" customHeight="1" x14ac:dyDescent="0.25">
      <c r="A205" s="3" t="s">
        <v>1</v>
      </c>
      <c r="B205" s="3" t="s">
        <v>2</v>
      </c>
      <c r="C205" s="4" t="s">
        <v>213</v>
      </c>
      <c r="D205" s="3"/>
      <c r="E205" s="3" t="s">
        <v>214</v>
      </c>
      <c r="F205" s="3" t="s">
        <v>175</v>
      </c>
      <c r="G205" s="3">
        <f>-3 / 32</f>
        <v>-9.375E-2</v>
      </c>
      <c r="H205" s="3">
        <v>3</v>
      </c>
      <c r="I205" s="3"/>
      <c r="J205" s="3" t="s">
        <v>6</v>
      </c>
      <c r="K205" s="3"/>
    </row>
    <row r="206" spans="1:11" x14ac:dyDescent="0.25">
      <c r="A206" s="3"/>
      <c r="B206" s="3"/>
      <c r="C206" s="4"/>
      <c r="D206" s="3"/>
      <c r="E206" s="3"/>
      <c r="F206" s="3"/>
      <c r="G206" s="3"/>
      <c r="H206" s="3"/>
      <c r="I206" s="3"/>
      <c r="J206" s="3"/>
      <c r="K206" s="3"/>
    </row>
    <row r="207" spans="1:11" ht="195" customHeight="1" x14ac:dyDescent="0.25">
      <c r="A207" s="3" t="s">
        <v>1</v>
      </c>
      <c r="B207" s="3" t="s">
        <v>2</v>
      </c>
      <c r="C207" s="4" t="s">
        <v>215</v>
      </c>
      <c r="D207" s="3"/>
      <c r="E207" s="3" t="s">
        <v>216</v>
      </c>
      <c r="F207" s="3" t="s">
        <v>175</v>
      </c>
      <c r="G207" s="3">
        <f>-1 / 16</f>
        <v>-6.25E-2</v>
      </c>
      <c r="H207" s="3">
        <v>1</v>
      </c>
      <c r="I207" s="3"/>
      <c r="J207" s="3" t="s">
        <v>6</v>
      </c>
      <c r="K207" s="3"/>
    </row>
    <row r="208" spans="1:11" x14ac:dyDescent="0.25">
      <c r="A208" s="3"/>
      <c r="B208" s="3"/>
      <c r="C208" s="4"/>
      <c r="D208" s="3"/>
      <c r="E208" s="3"/>
      <c r="F208" s="3"/>
      <c r="G208" s="3"/>
      <c r="H208" s="3"/>
      <c r="I208" s="3"/>
      <c r="J208" s="3"/>
      <c r="K208" s="3"/>
    </row>
    <row r="209" spans="1:13" ht="195" customHeight="1" x14ac:dyDescent="0.25">
      <c r="A209" s="3" t="s">
        <v>1</v>
      </c>
      <c r="B209" s="3" t="s">
        <v>2</v>
      </c>
      <c r="C209" s="4" t="s">
        <v>217</v>
      </c>
      <c r="D209" s="3"/>
      <c r="E209" s="3" t="s">
        <v>218</v>
      </c>
      <c r="F209" s="3" t="s">
        <v>175</v>
      </c>
      <c r="G209" s="3">
        <f>-1 / 16</f>
        <v>-6.25E-2</v>
      </c>
      <c r="H209" s="3">
        <v>1</v>
      </c>
      <c r="I209" s="3"/>
      <c r="J209" s="3" t="s">
        <v>6</v>
      </c>
      <c r="K209" s="3"/>
    </row>
    <row r="210" spans="1:13" x14ac:dyDescent="0.25">
      <c r="A210" s="3"/>
      <c r="B210" s="3"/>
      <c r="C210" s="4"/>
      <c r="D210" s="3"/>
      <c r="E210" s="3"/>
      <c r="F210" s="3"/>
      <c r="G210" s="3"/>
      <c r="H210" s="3"/>
      <c r="I210" s="3"/>
      <c r="J210" s="3"/>
      <c r="K210" s="3"/>
    </row>
    <row r="211" spans="1:13" ht="195" customHeight="1" x14ac:dyDescent="0.25">
      <c r="A211" s="3" t="s">
        <v>1</v>
      </c>
      <c r="B211" s="3" t="s">
        <v>2</v>
      </c>
      <c r="C211" s="4" t="s">
        <v>219</v>
      </c>
      <c r="D211" s="3"/>
      <c r="E211" s="3" t="s">
        <v>220</v>
      </c>
      <c r="F211" s="3" t="s">
        <v>175</v>
      </c>
      <c r="G211" s="3">
        <f>-1 / 16</f>
        <v>-6.25E-2</v>
      </c>
      <c r="H211" s="3">
        <v>1</v>
      </c>
      <c r="I211" s="3"/>
      <c r="J211" s="3" t="s">
        <v>6</v>
      </c>
      <c r="K211" s="3"/>
    </row>
    <row r="212" spans="1:13" x14ac:dyDescent="0.25">
      <c r="A212" s="3"/>
      <c r="B212" s="3"/>
      <c r="C212" s="4"/>
      <c r="D212" s="3"/>
      <c r="E212" s="3"/>
      <c r="F212" s="3"/>
      <c r="G212" s="3"/>
      <c r="H212" s="3"/>
      <c r="I212" s="3"/>
      <c r="J212" s="3"/>
      <c r="K212" s="3"/>
    </row>
    <row r="213" spans="1:13" ht="210" customHeight="1" x14ac:dyDescent="0.25">
      <c r="A213" s="3" t="s">
        <v>1</v>
      </c>
      <c r="B213" s="3" t="s">
        <v>22</v>
      </c>
      <c r="C213" s="4" t="s">
        <v>221</v>
      </c>
      <c r="D213" s="3"/>
      <c r="E213" s="3" t="s">
        <v>222</v>
      </c>
      <c r="F213" s="3" t="s">
        <v>175</v>
      </c>
      <c r="G213" s="5">
        <v>42051</v>
      </c>
      <c r="H213" s="3">
        <v>1</v>
      </c>
      <c r="I213" s="3"/>
      <c r="J213" s="3" t="s">
        <v>6</v>
      </c>
      <c r="K213" s="3"/>
    </row>
    <row r="214" spans="1:13" x14ac:dyDescent="0.25">
      <c r="A214" s="3"/>
      <c r="B214" s="3"/>
      <c r="C214" s="4"/>
      <c r="D214" s="3"/>
      <c r="E214" s="3"/>
      <c r="F214" s="3"/>
      <c r="G214" s="5"/>
      <c r="H214" s="3"/>
      <c r="I214" s="3"/>
      <c r="J214" s="3"/>
      <c r="K214" s="3"/>
      <c r="M214">
        <v>2</v>
      </c>
    </row>
    <row r="215" spans="1:13" ht="195" customHeight="1" x14ac:dyDescent="0.25">
      <c r="A215" s="3" t="s">
        <v>1</v>
      </c>
      <c r="B215" s="3" t="s">
        <v>22</v>
      </c>
      <c r="C215" s="4" t="s">
        <v>223</v>
      </c>
      <c r="D215" s="3"/>
      <c r="E215" s="3" t="s">
        <v>224</v>
      </c>
      <c r="F215" s="3" t="s">
        <v>118</v>
      </c>
      <c r="G215" s="5">
        <v>42201</v>
      </c>
      <c r="H215" s="3">
        <v>3</v>
      </c>
      <c r="I215" s="3"/>
      <c r="J215" s="3" t="s">
        <v>6</v>
      </c>
      <c r="K215" s="3"/>
    </row>
    <row r="216" spans="1:13" x14ac:dyDescent="0.25">
      <c r="A216" s="3"/>
      <c r="B216" s="3"/>
      <c r="C216" s="4"/>
      <c r="D216" s="3"/>
      <c r="E216" s="3"/>
      <c r="F216" s="3"/>
      <c r="G216" s="5"/>
      <c r="H216" s="3"/>
      <c r="I216" s="3"/>
      <c r="J216" s="3"/>
      <c r="K216" s="3"/>
    </row>
    <row r="217" spans="1:13" ht="180" customHeight="1" x14ac:dyDescent="0.25">
      <c r="A217" s="3" t="s">
        <v>1</v>
      </c>
      <c r="B217" s="3" t="s">
        <v>22</v>
      </c>
      <c r="C217" s="4" t="s">
        <v>225</v>
      </c>
      <c r="D217" s="3"/>
      <c r="E217" s="3" t="s">
        <v>226</v>
      </c>
      <c r="F217" s="3" t="s">
        <v>118</v>
      </c>
      <c r="G217" s="5">
        <v>42263</v>
      </c>
      <c r="H217" s="3">
        <v>1</v>
      </c>
      <c r="I217" s="3"/>
      <c r="J217" s="3" t="s">
        <v>6</v>
      </c>
      <c r="K217" s="3"/>
    </row>
    <row r="218" spans="1:13" x14ac:dyDescent="0.25">
      <c r="A218" s="3"/>
      <c r="B218" s="3"/>
      <c r="C218" s="4"/>
      <c r="D218" s="3"/>
      <c r="E218" s="3"/>
      <c r="F218" s="3"/>
      <c r="G218" s="5"/>
      <c r="H218" s="3"/>
      <c r="I218" s="3"/>
      <c r="J218" s="3"/>
      <c r="K218" s="3"/>
    </row>
    <row r="219" spans="1:13" ht="180" customHeight="1" x14ac:dyDescent="0.25">
      <c r="A219" s="3" t="s">
        <v>1</v>
      </c>
      <c r="B219" s="3" t="s">
        <v>22</v>
      </c>
      <c r="C219" s="4" t="s">
        <v>227</v>
      </c>
      <c r="D219" s="3"/>
      <c r="E219" s="3" t="s">
        <v>228</v>
      </c>
      <c r="F219" s="3" t="s">
        <v>113</v>
      </c>
      <c r="G219" s="5">
        <v>42302</v>
      </c>
      <c r="H219" s="3">
        <v>3</v>
      </c>
      <c r="I219" s="3"/>
      <c r="J219" s="3" t="s">
        <v>6</v>
      </c>
      <c r="K219" s="3"/>
    </row>
    <row r="220" spans="1:13" x14ac:dyDescent="0.25">
      <c r="A220" s="3"/>
      <c r="B220" s="3"/>
      <c r="C220" s="4"/>
      <c r="D220" s="3"/>
      <c r="E220" s="3"/>
      <c r="F220" s="3"/>
      <c r="G220" s="5"/>
      <c r="H220" s="3"/>
      <c r="I220" s="3"/>
      <c r="J220" s="3"/>
      <c r="K220" s="3"/>
    </row>
    <row r="221" spans="1:13" ht="165" customHeight="1" x14ac:dyDescent="0.25">
      <c r="A221" s="3" t="s">
        <v>1</v>
      </c>
      <c r="B221" s="3" t="s">
        <v>2</v>
      </c>
      <c r="C221" s="4" t="s">
        <v>229</v>
      </c>
      <c r="D221" s="3"/>
      <c r="E221" s="3" t="s">
        <v>230</v>
      </c>
      <c r="F221" s="3" t="s">
        <v>85</v>
      </c>
      <c r="G221" s="3" t="s">
        <v>231</v>
      </c>
      <c r="H221" s="3">
        <v>1</v>
      </c>
    </row>
    <row r="222" spans="1:13" x14ac:dyDescent="0.25">
      <c r="A222" s="3"/>
      <c r="B222" s="3"/>
      <c r="C222" s="4"/>
      <c r="D222" s="3"/>
      <c r="E222" s="3"/>
      <c r="F222" s="3"/>
      <c r="G222" s="3"/>
      <c r="H222" s="3"/>
    </row>
    <row r="224" spans="1:13" ht="180" customHeight="1" x14ac:dyDescent="0.25">
      <c r="A224" s="3" t="s">
        <v>1</v>
      </c>
      <c r="B224" s="3" t="s">
        <v>2</v>
      </c>
      <c r="C224" s="4" t="s">
        <v>232</v>
      </c>
      <c r="D224" s="3"/>
      <c r="E224" s="3" t="s">
        <v>233</v>
      </c>
      <c r="F224" s="3" t="s">
        <v>234</v>
      </c>
      <c r="G224" s="3">
        <f>-4 / 20</f>
        <v>-0.2</v>
      </c>
      <c r="H224" s="3">
        <v>3</v>
      </c>
      <c r="I224" s="3"/>
      <c r="J224" s="3" t="s">
        <v>6</v>
      </c>
      <c r="K224" s="3"/>
    </row>
    <row r="225" spans="1:11" x14ac:dyDescent="0.25">
      <c r="A225" s="3"/>
      <c r="B225" s="3"/>
      <c r="C225" s="4"/>
      <c r="D225" s="3"/>
      <c r="E225" s="3"/>
      <c r="F225" s="3"/>
      <c r="G225" s="3"/>
      <c r="H225" s="3"/>
      <c r="I225" s="3"/>
      <c r="J225" s="3"/>
      <c r="K225" s="3"/>
    </row>
    <row r="226" spans="1:11" ht="165" customHeight="1" x14ac:dyDescent="0.25">
      <c r="A226" s="3" t="s">
        <v>1</v>
      </c>
      <c r="B226" s="3" t="s">
        <v>2</v>
      </c>
      <c r="C226" s="4" t="s">
        <v>235</v>
      </c>
      <c r="D226" s="3"/>
      <c r="E226" s="3" t="s">
        <v>236</v>
      </c>
      <c r="F226" s="3" t="s">
        <v>237</v>
      </c>
      <c r="G226" s="3">
        <f>-2 / 15</f>
        <v>-0.13333333333333333</v>
      </c>
      <c r="H226" s="3">
        <v>3</v>
      </c>
      <c r="I226" s="3"/>
      <c r="J226" s="3" t="s">
        <v>6</v>
      </c>
      <c r="K226" s="3"/>
    </row>
    <row r="227" spans="1:11" x14ac:dyDescent="0.25">
      <c r="A227" s="3"/>
      <c r="B227" s="3"/>
      <c r="C227" s="4"/>
      <c r="D227" s="3"/>
      <c r="E227" s="3"/>
      <c r="F227" s="3"/>
      <c r="G227" s="3"/>
      <c r="H227" s="3"/>
      <c r="I227" s="3"/>
      <c r="J227" s="3"/>
      <c r="K227" s="3"/>
    </row>
    <row r="228" spans="1:11" ht="165" customHeight="1" x14ac:dyDescent="0.25">
      <c r="A228" s="3" t="s">
        <v>1</v>
      </c>
      <c r="B228" s="3" t="s">
        <v>22</v>
      </c>
      <c r="C228" s="4" t="s">
        <v>238</v>
      </c>
      <c r="D228" s="3"/>
      <c r="E228" s="3" t="s">
        <v>239</v>
      </c>
      <c r="F228" s="3" t="s">
        <v>237</v>
      </c>
      <c r="G228" s="5">
        <v>42170</v>
      </c>
      <c r="H228" s="3">
        <v>3</v>
      </c>
      <c r="I228" s="3"/>
      <c r="J228" s="3" t="s">
        <v>6</v>
      </c>
      <c r="K228" s="3"/>
    </row>
    <row r="229" spans="1:11" x14ac:dyDescent="0.25">
      <c r="A229" s="3"/>
      <c r="B229" s="3"/>
      <c r="C229" s="4"/>
      <c r="D229" s="3"/>
      <c r="E229" s="3"/>
      <c r="F229" s="3"/>
      <c r="G229" s="5"/>
      <c r="H229" s="3"/>
      <c r="I229" s="3"/>
      <c r="J229" s="3"/>
      <c r="K229" s="3"/>
    </row>
    <row r="230" spans="1:11" ht="165" customHeight="1" x14ac:dyDescent="0.25">
      <c r="A230" s="3" t="s">
        <v>1</v>
      </c>
      <c r="B230" s="3" t="s">
        <v>22</v>
      </c>
      <c r="C230" s="4" t="s">
        <v>240</v>
      </c>
      <c r="D230" s="3"/>
      <c r="E230" s="3" t="s">
        <v>241</v>
      </c>
      <c r="F230" s="3" t="s">
        <v>242</v>
      </c>
      <c r="G230" s="5">
        <v>42170</v>
      </c>
      <c r="H230" s="3">
        <v>3</v>
      </c>
      <c r="I230" s="3"/>
      <c r="J230" s="3" t="s">
        <v>6</v>
      </c>
      <c r="K230" s="3"/>
    </row>
    <row r="231" spans="1:11" x14ac:dyDescent="0.25">
      <c r="A231" s="3"/>
      <c r="B231" s="3"/>
      <c r="C231" s="4"/>
      <c r="D231" s="3"/>
      <c r="E231" s="3"/>
      <c r="F231" s="3"/>
      <c r="G231" s="5"/>
      <c r="H231" s="3"/>
      <c r="I231" s="3"/>
      <c r="J231" s="3"/>
      <c r="K231" s="3"/>
    </row>
    <row r="232" spans="1:11" ht="165" customHeight="1" x14ac:dyDescent="0.25">
      <c r="A232" s="3" t="s">
        <v>1</v>
      </c>
      <c r="B232" s="3" t="s">
        <v>22</v>
      </c>
      <c r="C232" s="4" t="s">
        <v>243</v>
      </c>
      <c r="D232" s="3"/>
      <c r="E232" s="3" t="s">
        <v>244</v>
      </c>
      <c r="F232" s="3" t="s">
        <v>242</v>
      </c>
      <c r="G232" s="5">
        <v>42078</v>
      </c>
      <c r="H232" s="3">
        <v>3</v>
      </c>
      <c r="I232" s="3"/>
      <c r="J232" s="3" t="s">
        <v>6</v>
      </c>
      <c r="K232" s="3"/>
    </row>
    <row r="233" spans="1:11" x14ac:dyDescent="0.25">
      <c r="A233" s="3"/>
      <c r="B233" s="3"/>
      <c r="C233" s="4"/>
      <c r="D233" s="3"/>
      <c r="E233" s="3"/>
      <c r="F233" s="3"/>
      <c r="G233" s="5"/>
      <c r="H233" s="3"/>
      <c r="I233" s="3"/>
      <c r="J233" s="3"/>
      <c r="K233" s="3"/>
    </row>
    <row r="234" spans="1:11" ht="195" customHeight="1" x14ac:dyDescent="0.25">
      <c r="A234" s="3" t="s">
        <v>1</v>
      </c>
      <c r="B234" s="3" t="s">
        <v>2</v>
      </c>
      <c r="C234" s="4" t="s">
        <v>247</v>
      </c>
      <c r="D234" s="3"/>
      <c r="E234" s="3" t="s">
        <v>248</v>
      </c>
      <c r="F234" s="3" t="s">
        <v>249</v>
      </c>
      <c r="G234" s="3" t="s">
        <v>250</v>
      </c>
      <c r="H234" s="3">
        <v>3</v>
      </c>
      <c r="I234" s="3"/>
      <c r="J234" s="3" t="s">
        <v>6</v>
      </c>
      <c r="K234" s="3"/>
    </row>
    <row r="235" spans="1:11" x14ac:dyDescent="0.25">
      <c r="A235" s="3"/>
      <c r="B235" s="3"/>
      <c r="C235" s="4"/>
      <c r="D235" s="3"/>
      <c r="E235" s="3"/>
      <c r="F235" s="3"/>
      <c r="G235" s="3"/>
      <c r="H235" s="3"/>
      <c r="I235" s="3"/>
      <c r="J235" s="3"/>
      <c r="K235" s="3"/>
    </row>
    <row r="236" spans="1:11" ht="195" customHeight="1" x14ac:dyDescent="0.25">
      <c r="A236" s="3" t="s">
        <v>1</v>
      </c>
      <c r="B236" s="3" t="s">
        <v>2</v>
      </c>
      <c r="C236" s="4" t="s">
        <v>251</v>
      </c>
      <c r="D236" s="3"/>
      <c r="E236" s="3" t="s">
        <v>252</v>
      </c>
      <c r="F236" s="3" t="s">
        <v>253</v>
      </c>
      <c r="G236" s="3">
        <f>-1 / 28</f>
        <v>-3.5714285714285712E-2</v>
      </c>
      <c r="H236" s="3">
        <v>3</v>
      </c>
      <c r="I236" s="3"/>
      <c r="J236" s="3" t="s">
        <v>6</v>
      </c>
      <c r="K236" s="3"/>
    </row>
    <row r="237" spans="1:11" x14ac:dyDescent="0.25">
      <c r="A237" s="3"/>
      <c r="B237" s="3"/>
      <c r="C237" s="4"/>
      <c r="D237" s="3"/>
      <c r="E237" s="3"/>
      <c r="F237" s="3"/>
      <c r="G237" s="3"/>
      <c r="H237" s="3"/>
      <c r="I237" s="3"/>
      <c r="J237" s="3"/>
      <c r="K237" s="3"/>
    </row>
    <row r="238" spans="1:11" ht="195" customHeight="1" x14ac:dyDescent="0.25">
      <c r="A238" s="3" t="s">
        <v>1</v>
      </c>
      <c r="B238" s="3" t="s">
        <v>2</v>
      </c>
      <c r="C238" s="4" t="s">
        <v>254</v>
      </c>
      <c r="D238" s="3"/>
      <c r="E238" s="3" t="s">
        <v>255</v>
      </c>
      <c r="F238" s="3" t="s">
        <v>256</v>
      </c>
      <c r="G238" s="3">
        <f>-2 / 28</f>
        <v>-7.1428571428571425E-2</v>
      </c>
      <c r="H238" s="3">
        <v>3</v>
      </c>
      <c r="I238" s="3"/>
      <c r="J238" s="3" t="s">
        <v>6</v>
      </c>
      <c r="K238" s="3"/>
    </row>
    <row r="239" spans="1:11" x14ac:dyDescent="0.25">
      <c r="A239" s="3"/>
      <c r="B239" s="3"/>
      <c r="C239" s="4"/>
      <c r="D239" s="3"/>
      <c r="E239" s="3"/>
      <c r="F239" s="3"/>
      <c r="G239" s="3"/>
      <c r="H239" s="3"/>
      <c r="I239" s="3"/>
      <c r="J239" s="3"/>
      <c r="K239" s="3"/>
    </row>
    <row r="240" spans="1:11" ht="210" customHeight="1" x14ac:dyDescent="0.25">
      <c r="A240" s="3" t="s">
        <v>1</v>
      </c>
      <c r="B240" s="3" t="s">
        <v>2</v>
      </c>
      <c r="C240" s="4" t="s">
        <v>257</v>
      </c>
      <c r="D240" s="3"/>
      <c r="E240" s="3" t="s">
        <v>258</v>
      </c>
      <c r="F240" s="3" t="s">
        <v>259</v>
      </c>
      <c r="G240" s="3" t="s">
        <v>250</v>
      </c>
      <c r="H240" s="3">
        <v>3</v>
      </c>
      <c r="I240" s="3"/>
      <c r="J240" s="3" t="s">
        <v>6</v>
      </c>
      <c r="K240" s="3"/>
    </row>
    <row r="241" spans="1:11" x14ac:dyDescent="0.25">
      <c r="A241" s="3"/>
      <c r="B241" s="3"/>
      <c r="C241" s="4"/>
      <c r="D241" s="3"/>
      <c r="E241" s="3"/>
      <c r="F241" s="3"/>
      <c r="G241" s="3"/>
      <c r="H241" s="3"/>
      <c r="I241" s="3"/>
      <c r="J241" s="3"/>
      <c r="K241" s="3"/>
    </row>
    <row r="242" spans="1:11" ht="195" customHeight="1" x14ac:dyDescent="0.25">
      <c r="A242" s="3" t="s">
        <v>1</v>
      </c>
      <c r="B242" s="3" t="s">
        <v>2</v>
      </c>
      <c r="C242" s="4" t="s">
        <v>260</v>
      </c>
      <c r="D242" s="3"/>
      <c r="E242" s="3" t="s">
        <v>261</v>
      </c>
      <c r="F242" s="3" t="s">
        <v>262</v>
      </c>
      <c r="G242" s="3">
        <f>-1 / 28</f>
        <v>-3.5714285714285712E-2</v>
      </c>
      <c r="H242" s="3">
        <v>3</v>
      </c>
      <c r="I242" s="3"/>
      <c r="J242" s="3" t="s">
        <v>6</v>
      </c>
      <c r="K242" s="3"/>
    </row>
    <row r="243" spans="1:11" x14ac:dyDescent="0.25">
      <c r="A243" s="3"/>
      <c r="B243" s="3"/>
      <c r="C243" s="4"/>
      <c r="D243" s="3"/>
      <c r="E243" s="3"/>
      <c r="F243" s="3"/>
      <c r="G243" s="3"/>
      <c r="H243" s="3"/>
      <c r="I243" s="3"/>
      <c r="J243" s="3"/>
      <c r="K243" s="3"/>
    </row>
    <row r="244" spans="1:11" ht="195" customHeight="1" x14ac:dyDescent="0.25">
      <c r="A244" s="3" t="s">
        <v>1</v>
      </c>
      <c r="B244" s="3" t="s">
        <v>2</v>
      </c>
      <c r="C244" s="4" t="s">
        <v>263</v>
      </c>
      <c r="D244" s="3"/>
      <c r="E244" s="3" t="s">
        <v>264</v>
      </c>
      <c r="F244" s="3" t="s">
        <v>265</v>
      </c>
      <c r="G244" s="3">
        <f>-1 / 28</f>
        <v>-3.5714285714285712E-2</v>
      </c>
      <c r="H244" s="3">
        <v>3</v>
      </c>
      <c r="I244" s="3"/>
      <c r="J244" s="3" t="s">
        <v>6</v>
      </c>
      <c r="K244" s="3"/>
    </row>
    <row r="245" spans="1:11" x14ac:dyDescent="0.25">
      <c r="A245" s="3"/>
      <c r="B245" s="3"/>
      <c r="C245" s="4"/>
      <c r="D245" s="3"/>
      <c r="E245" s="3"/>
      <c r="F245" s="3"/>
      <c r="G245" s="3"/>
      <c r="H245" s="3"/>
      <c r="I245" s="3"/>
      <c r="J245" s="3"/>
      <c r="K245" s="3"/>
    </row>
    <row r="246" spans="1:11" ht="195" customHeight="1" x14ac:dyDescent="0.25">
      <c r="A246" s="3" t="s">
        <v>1</v>
      </c>
      <c r="B246" s="3" t="s">
        <v>22</v>
      </c>
      <c r="C246" s="4" t="s">
        <v>266</v>
      </c>
      <c r="D246" s="3"/>
      <c r="E246" s="3" t="s">
        <v>267</v>
      </c>
      <c r="F246" s="3" t="s">
        <v>256</v>
      </c>
      <c r="G246" s="5">
        <v>42032</v>
      </c>
      <c r="H246" s="3">
        <v>3</v>
      </c>
      <c r="I246" s="3"/>
      <c r="J246" s="3" t="s">
        <v>6</v>
      </c>
      <c r="K246" s="3"/>
    </row>
    <row r="247" spans="1:11" x14ac:dyDescent="0.25">
      <c r="A247" s="3"/>
      <c r="B247" s="3"/>
      <c r="C247" s="4"/>
      <c r="D247" s="3"/>
      <c r="E247" s="3"/>
      <c r="F247" s="3"/>
      <c r="G247" s="5"/>
      <c r="H247" s="3"/>
      <c r="I247" s="3"/>
      <c r="J247" s="3"/>
      <c r="K247" s="3"/>
    </row>
    <row r="248" spans="1:11" ht="195" customHeight="1" x14ac:dyDescent="0.25">
      <c r="A248" s="3" t="s">
        <v>1</v>
      </c>
      <c r="B248" s="3" t="s">
        <v>2</v>
      </c>
      <c r="C248" s="4" t="s">
        <v>268</v>
      </c>
      <c r="D248" s="3"/>
      <c r="E248" s="3" t="s">
        <v>269</v>
      </c>
      <c r="F248" s="3" t="s">
        <v>270</v>
      </c>
      <c r="G248" s="3" t="s">
        <v>250</v>
      </c>
      <c r="H248" s="3">
        <v>3</v>
      </c>
      <c r="I248" s="3"/>
      <c r="J248" s="3" t="s">
        <v>6</v>
      </c>
      <c r="K248" s="3"/>
    </row>
    <row r="249" spans="1:11" x14ac:dyDescent="0.25">
      <c r="A249" s="3"/>
      <c r="B249" s="3"/>
      <c r="C249" s="4"/>
      <c r="D249" s="3"/>
      <c r="E249" s="3"/>
      <c r="F249" s="3"/>
      <c r="G249" s="3"/>
      <c r="H249" s="3"/>
      <c r="I249" s="3"/>
      <c r="J249" s="3"/>
      <c r="K249" s="3"/>
    </row>
    <row r="250" spans="1:11" ht="165" customHeight="1" x14ac:dyDescent="0.25">
      <c r="A250" s="3" t="s">
        <v>1</v>
      </c>
      <c r="B250" s="3" t="s">
        <v>22</v>
      </c>
      <c r="C250" s="4" t="s">
        <v>271</v>
      </c>
      <c r="D250" s="3"/>
      <c r="E250" s="3" t="s">
        <v>272</v>
      </c>
      <c r="F250" s="3" t="s">
        <v>273</v>
      </c>
      <c r="G250" s="5">
        <v>42020</v>
      </c>
      <c r="H250" s="3">
        <v>1</v>
      </c>
      <c r="I250" s="3"/>
      <c r="J250" s="3" t="s">
        <v>6</v>
      </c>
      <c r="K250" s="3"/>
    </row>
    <row r="251" spans="1:11" x14ac:dyDescent="0.25">
      <c r="A251" s="3"/>
      <c r="B251" s="3"/>
      <c r="C251" s="4"/>
      <c r="D251" s="3"/>
      <c r="E251" s="3"/>
      <c r="F251" s="3"/>
      <c r="G251" s="5"/>
      <c r="H251" s="3"/>
      <c r="I251" s="3"/>
      <c r="J251" s="3"/>
      <c r="K251" s="3"/>
    </row>
    <row r="252" spans="1:11" ht="165" customHeight="1" x14ac:dyDescent="0.25">
      <c r="A252" s="3" t="s">
        <v>1</v>
      </c>
      <c r="B252" s="3" t="s">
        <v>2</v>
      </c>
      <c r="C252" s="4" t="s">
        <v>274</v>
      </c>
      <c r="D252" s="3"/>
      <c r="E252" s="3" t="s">
        <v>275</v>
      </c>
      <c r="F252" s="3" t="s">
        <v>273</v>
      </c>
      <c r="G252" s="3">
        <f>-1 / 16</f>
        <v>-6.25E-2</v>
      </c>
      <c r="H252" s="3">
        <v>1</v>
      </c>
      <c r="I252" s="3"/>
      <c r="J252" s="3" t="s">
        <v>6</v>
      </c>
      <c r="K252" s="3"/>
    </row>
    <row r="253" spans="1:11" x14ac:dyDescent="0.25">
      <c r="A253" s="3"/>
      <c r="B253" s="3"/>
      <c r="C253" s="4"/>
      <c r="D253" s="3"/>
      <c r="E253" s="3"/>
      <c r="F253" s="3"/>
      <c r="G253" s="3"/>
      <c r="H253" s="3"/>
      <c r="I253" s="3"/>
      <c r="J253" s="3"/>
      <c r="K253" s="3"/>
    </row>
    <row r="254" spans="1:11" ht="165" customHeight="1" x14ac:dyDescent="0.25">
      <c r="A254" s="3" t="s">
        <v>1</v>
      </c>
      <c r="B254" s="3" t="s">
        <v>2</v>
      </c>
      <c r="C254" s="4" t="s">
        <v>276</v>
      </c>
      <c r="D254" s="3"/>
      <c r="E254" s="3" t="s">
        <v>277</v>
      </c>
      <c r="F254" s="3" t="s">
        <v>278</v>
      </c>
      <c r="G254" s="3">
        <f>-1 / 16</f>
        <v>-6.25E-2</v>
      </c>
      <c r="H254" s="3">
        <v>1</v>
      </c>
      <c r="I254" s="3"/>
      <c r="J254" s="3" t="s">
        <v>6</v>
      </c>
      <c r="K254" s="3"/>
    </row>
    <row r="255" spans="1:11" x14ac:dyDescent="0.25">
      <c r="A255" s="3"/>
      <c r="B255" s="3"/>
      <c r="C255" s="4"/>
      <c r="D255" s="3"/>
      <c r="E255" s="3"/>
      <c r="F255" s="3"/>
      <c r="G255" s="3"/>
      <c r="H255" s="3"/>
      <c r="I255" s="3"/>
      <c r="J255" s="3"/>
      <c r="K255" s="3"/>
    </row>
    <row r="256" spans="1:11" ht="165" customHeight="1" x14ac:dyDescent="0.25">
      <c r="A256" s="3" t="s">
        <v>1</v>
      </c>
      <c r="B256" s="3" t="s">
        <v>2</v>
      </c>
      <c r="C256" s="4" t="s">
        <v>279</v>
      </c>
      <c r="D256" s="3"/>
      <c r="E256" s="3" t="s">
        <v>280</v>
      </c>
      <c r="F256" s="3" t="s">
        <v>281</v>
      </c>
      <c r="G256" s="3">
        <f>-1 / 16</f>
        <v>-6.25E-2</v>
      </c>
      <c r="H256" s="3">
        <v>1</v>
      </c>
      <c r="I256" s="3"/>
      <c r="J256" s="3" t="s">
        <v>6</v>
      </c>
      <c r="K256" s="3"/>
    </row>
    <row r="257" spans="1:13" x14ac:dyDescent="0.25">
      <c r="A257" s="3"/>
      <c r="B257" s="3"/>
      <c r="C257" s="4"/>
      <c r="D257" s="3"/>
      <c r="E257" s="3"/>
      <c r="F257" s="3"/>
      <c r="G257" s="3"/>
      <c r="H257" s="3"/>
      <c r="I257" s="3"/>
      <c r="J257" s="3"/>
      <c r="K257" s="3"/>
    </row>
    <row r="258" spans="1:13" ht="180" customHeight="1" x14ac:dyDescent="0.25">
      <c r="A258" s="3" t="s">
        <v>1</v>
      </c>
      <c r="B258" s="3" t="s">
        <v>22</v>
      </c>
      <c r="C258" s="4" t="s">
        <v>282</v>
      </c>
      <c r="D258" s="3"/>
      <c r="E258" s="3" t="s">
        <v>283</v>
      </c>
      <c r="F258" s="3" t="s">
        <v>284</v>
      </c>
      <c r="G258" s="5">
        <v>42020</v>
      </c>
      <c r="H258" s="3">
        <v>1</v>
      </c>
      <c r="I258" s="3"/>
      <c r="J258" s="3" t="s">
        <v>6</v>
      </c>
      <c r="K258" s="3"/>
    </row>
    <row r="259" spans="1:13" x14ac:dyDescent="0.25">
      <c r="A259" s="3"/>
      <c r="B259" s="3"/>
      <c r="C259" s="4"/>
      <c r="D259" s="3"/>
      <c r="E259" s="3"/>
      <c r="F259" s="3"/>
      <c r="G259" s="5"/>
      <c r="H259" s="3"/>
      <c r="I259" s="3"/>
      <c r="J259" s="3"/>
      <c r="K259" s="3"/>
    </row>
    <row r="260" spans="1:13" ht="165" customHeight="1" x14ac:dyDescent="0.25">
      <c r="A260" s="3" t="s">
        <v>1</v>
      </c>
      <c r="B260" s="3" t="s">
        <v>2</v>
      </c>
      <c r="C260" s="4" t="s">
        <v>285</v>
      </c>
      <c r="D260" s="3"/>
      <c r="E260" s="3" t="s">
        <v>286</v>
      </c>
      <c r="F260" s="3" t="s">
        <v>287</v>
      </c>
      <c r="G260" s="3" t="s">
        <v>132</v>
      </c>
      <c r="H260" s="3">
        <v>1</v>
      </c>
      <c r="I260" s="3"/>
      <c r="J260" s="3" t="s">
        <v>6</v>
      </c>
      <c r="K260" s="3"/>
    </row>
    <row r="261" spans="1:13" x14ac:dyDescent="0.25">
      <c r="A261" s="3"/>
      <c r="B261" s="3"/>
      <c r="C261" s="4"/>
      <c r="D261" s="3"/>
      <c r="E261" s="3"/>
      <c r="F261" s="3"/>
      <c r="G261" s="3"/>
      <c r="H261" s="3"/>
      <c r="I261" s="3"/>
      <c r="J261" s="3"/>
      <c r="K261" s="3"/>
    </row>
    <row r="262" spans="1:13" ht="165" customHeight="1" x14ac:dyDescent="0.25">
      <c r="A262" s="3" t="s">
        <v>1</v>
      </c>
      <c r="B262" s="3" t="s">
        <v>22</v>
      </c>
      <c r="C262" s="4" t="s">
        <v>288</v>
      </c>
      <c r="D262" s="3"/>
      <c r="E262" s="3" t="s">
        <v>289</v>
      </c>
      <c r="F262" s="3" t="s">
        <v>290</v>
      </c>
      <c r="G262" s="5">
        <v>42020</v>
      </c>
      <c r="H262" s="3">
        <v>1</v>
      </c>
      <c r="I262" s="3"/>
      <c r="J262" s="3" t="s">
        <v>6</v>
      </c>
      <c r="K262" s="3"/>
    </row>
    <row r="263" spans="1:13" x14ac:dyDescent="0.25">
      <c r="A263" s="3"/>
      <c r="B263" s="3"/>
      <c r="C263" s="4"/>
      <c r="D263" s="3"/>
      <c r="E263" s="3"/>
      <c r="F263" s="3"/>
      <c r="G263" s="5"/>
      <c r="H263" s="3"/>
      <c r="I263" s="3"/>
      <c r="J263" s="3"/>
      <c r="K263" s="3"/>
    </row>
    <row r="264" spans="1:13" ht="165" customHeight="1" x14ac:dyDescent="0.25">
      <c r="A264" s="3" t="s">
        <v>1</v>
      </c>
      <c r="B264" s="3" t="s">
        <v>2</v>
      </c>
      <c r="C264" s="4" t="s">
        <v>291</v>
      </c>
      <c r="D264" s="3"/>
      <c r="E264" s="3" t="s">
        <v>292</v>
      </c>
      <c r="F264" s="3" t="s">
        <v>284</v>
      </c>
      <c r="G264" s="3" t="s">
        <v>132</v>
      </c>
      <c r="H264" s="3">
        <v>1</v>
      </c>
      <c r="I264" s="3"/>
      <c r="J264" s="3" t="s">
        <v>6</v>
      </c>
      <c r="K264" s="3"/>
    </row>
    <row r="265" spans="1:13" x14ac:dyDescent="0.25">
      <c r="A265" s="3"/>
      <c r="B265" s="3"/>
      <c r="C265" s="4"/>
      <c r="D265" s="3"/>
      <c r="E265" s="3"/>
      <c r="F265" s="3"/>
      <c r="G265" s="3"/>
      <c r="H265" s="3"/>
      <c r="I265" s="3"/>
      <c r="J265" s="3"/>
      <c r="K265" s="3"/>
    </row>
    <row r="266" spans="1:13" ht="150" customHeight="1" x14ac:dyDescent="0.25">
      <c r="A266" s="3" t="s">
        <v>1</v>
      </c>
      <c r="B266" s="3" t="s">
        <v>2</v>
      </c>
      <c r="C266" s="4" t="s">
        <v>293</v>
      </c>
      <c r="D266" s="3"/>
      <c r="E266" s="3" t="s">
        <v>294</v>
      </c>
      <c r="F266" s="3" t="s">
        <v>295</v>
      </c>
      <c r="G266" s="3">
        <f>-1 / 16</f>
        <v>-6.25E-2</v>
      </c>
      <c r="H266" s="3">
        <v>1</v>
      </c>
      <c r="I266" s="3"/>
      <c r="J266" s="3" t="s">
        <v>6</v>
      </c>
      <c r="K266" s="3"/>
    </row>
    <row r="267" spans="1:13" x14ac:dyDescent="0.25">
      <c r="A267" s="3"/>
      <c r="B267" s="3"/>
      <c r="C267" s="4"/>
      <c r="D267" s="3"/>
      <c r="E267" s="3"/>
      <c r="F267" s="3"/>
      <c r="G267" s="3"/>
      <c r="H267" s="3"/>
      <c r="I267" s="3"/>
      <c r="J267" s="3"/>
      <c r="K267" s="3"/>
    </row>
    <row r="268" spans="1:13" ht="165" customHeight="1" x14ac:dyDescent="0.25">
      <c r="A268" s="3" t="s">
        <v>1</v>
      </c>
      <c r="B268" s="3" t="s">
        <v>22</v>
      </c>
      <c r="C268" s="4" t="s">
        <v>296</v>
      </c>
      <c r="D268" s="3"/>
      <c r="E268" s="3" t="s">
        <v>297</v>
      </c>
      <c r="F268" s="3" t="s">
        <v>287</v>
      </c>
      <c r="G268" s="5">
        <v>42140</v>
      </c>
      <c r="H268" s="3">
        <v>1</v>
      </c>
      <c r="I268" s="3"/>
      <c r="J268" s="3" t="s">
        <v>6</v>
      </c>
      <c r="K268" s="3"/>
    </row>
    <row r="269" spans="1:13" x14ac:dyDescent="0.25">
      <c r="A269" s="3"/>
      <c r="B269" s="3"/>
      <c r="C269" s="4"/>
      <c r="D269" s="3"/>
      <c r="E269" s="3"/>
      <c r="F269" s="3"/>
      <c r="G269" s="5"/>
      <c r="H269" s="3"/>
      <c r="I269" s="3"/>
      <c r="J269" s="3"/>
      <c r="K269" s="3"/>
      <c r="M269">
        <v>2</v>
      </c>
    </row>
    <row r="270" spans="1:13" ht="180" customHeight="1" x14ac:dyDescent="0.25">
      <c r="A270" s="3" t="s">
        <v>1</v>
      </c>
      <c r="B270" s="3" t="s">
        <v>22</v>
      </c>
      <c r="C270" s="4" t="s">
        <v>298</v>
      </c>
      <c r="D270" s="3"/>
      <c r="E270" s="3" t="s">
        <v>299</v>
      </c>
      <c r="F270" s="3" t="s">
        <v>262</v>
      </c>
      <c r="G270" s="5">
        <v>42027</v>
      </c>
      <c r="H270" s="3">
        <v>3</v>
      </c>
      <c r="I270" s="3"/>
      <c r="J270" s="3" t="s">
        <v>6</v>
      </c>
      <c r="K270" s="3"/>
    </row>
    <row r="271" spans="1:13" x14ac:dyDescent="0.25">
      <c r="A271" s="3"/>
      <c r="B271" s="3"/>
      <c r="C271" s="4"/>
      <c r="D271" s="3"/>
      <c r="E271" s="3"/>
      <c r="F271" s="3"/>
      <c r="G271" s="5"/>
      <c r="H271" s="3"/>
      <c r="I271" s="3"/>
      <c r="J271" s="3"/>
      <c r="K271" s="3"/>
    </row>
    <row r="272" spans="1:13" ht="180" customHeight="1" x14ac:dyDescent="0.25">
      <c r="A272" s="3" t="s">
        <v>1</v>
      </c>
      <c r="B272" s="3" t="s">
        <v>22</v>
      </c>
      <c r="C272" s="4" t="s">
        <v>300</v>
      </c>
      <c r="D272" s="3"/>
      <c r="E272" s="3" t="s">
        <v>301</v>
      </c>
      <c r="F272" s="3" t="s">
        <v>302</v>
      </c>
      <c r="G272" s="5">
        <v>42058</v>
      </c>
      <c r="H272" s="3">
        <v>3</v>
      </c>
      <c r="I272" s="3"/>
      <c r="J272" s="3" t="s">
        <v>6</v>
      </c>
      <c r="K272" s="3"/>
    </row>
    <row r="273" spans="1:11" x14ac:dyDescent="0.25">
      <c r="A273" s="3"/>
      <c r="B273" s="3"/>
      <c r="C273" s="4"/>
      <c r="D273" s="3"/>
      <c r="E273" s="3"/>
      <c r="F273" s="3"/>
      <c r="G273" s="5"/>
      <c r="H273" s="3"/>
      <c r="I273" s="3"/>
      <c r="J273" s="3"/>
      <c r="K273" s="3"/>
    </row>
    <row r="274" spans="1:11" ht="180" customHeight="1" x14ac:dyDescent="0.25">
      <c r="A274" s="3" t="s">
        <v>1</v>
      </c>
      <c r="B274" s="3" t="s">
        <v>2</v>
      </c>
      <c r="C274" s="4" t="s">
        <v>303</v>
      </c>
      <c r="D274" s="3"/>
      <c r="E274" s="3" t="s">
        <v>304</v>
      </c>
      <c r="F274" s="3" t="s">
        <v>249</v>
      </c>
      <c r="G274" s="3">
        <f>-3 / 23</f>
        <v>-0.13043478260869565</v>
      </c>
      <c r="H274" s="3">
        <v>3</v>
      </c>
      <c r="I274" s="3"/>
      <c r="J274" s="3" t="s">
        <v>6</v>
      </c>
      <c r="K274" s="3"/>
    </row>
    <row r="275" spans="1:11" x14ac:dyDescent="0.25">
      <c r="A275" s="3"/>
      <c r="B275" s="3"/>
      <c r="C275" s="4"/>
      <c r="D275" s="3"/>
      <c r="E275" s="3"/>
      <c r="F275" s="3"/>
      <c r="G275" s="3"/>
      <c r="H275" s="3"/>
      <c r="I275" s="3"/>
      <c r="J275" s="3"/>
      <c r="K275" s="3"/>
    </row>
    <row r="276" spans="1:11" ht="180" customHeight="1" x14ac:dyDescent="0.25">
      <c r="A276" s="3" t="s">
        <v>1</v>
      </c>
      <c r="B276" s="3" t="s">
        <v>2</v>
      </c>
      <c r="C276" s="4" t="s">
        <v>305</v>
      </c>
      <c r="D276" s="3"/>
      <c r="E276" s="3" t="s">
        <v>306</v>
      </c>
      <c r="F276" s="3" t="s">
        <v>249</v>
      </c>
      <c r="G276" s="3">
        <f>-3 / 23</f>
        <v>-0.13043478260869565</v>
      </c>
      <c r="H276" s="3">
        <v>3</v>
      </c>
      <c r="I276" s="3"/>
      <c r="J276" s="3" t="s">
        <v>6</v>
      </c>
      <c r="K276" s="3"/>
    </row>
    <row r="277" spans="1:11" x14ac:dyDescent="0.25">
      <c r="A277" s="3"/>
      <c r="B277" s="3"/>
      <c r="C277" s="4"/>
      <c r="D277" s="3"/>
      <c r="E277" s="3"/>
      <c r="F277" s="3"/>
      <c r="G277" s="3"/>
      <c r="H277" s="3"/>
      <c r="I277" s="3"/>
      <c r="J277" s="3"/>
      <c r="K277" s="3"/>
    </row>
    <row r="278" spans="1:11" ht="180" customHeight="1" x14ac:dyDescent="0.25">
      <c r="A278" s="3" t="s">
        <v>1</v>
      </c>
      <c r="B278" s="3" t="s">
        <v>2</v>
      </c>
      <c r="C278" s="4" t="s">
        <v>307</v>
      </c>
      <c r="D278" s="3"/>
      <c r="E278" s="3" t="s">
        <v>308</v>
      </c>
      <c r="F278" s="3" t="s">
        <v>259</v>
      </c>
      <c r="G278" s="3">
        <f>-1 / 23</f>
        <v>-4.3478260869565216E-2</v>
      </c>
      <c r="H278" s="3">
        <v>3</v>
      </c>
      <c r="I278" s="3"/>
      <c r="J278" s="3" t="s">
        <v>6</v>
      </c>
      <c r="K278" s="3"/>
    </row>
    <row r="279" spans="1:11" x14ac:dyDescent="0.25">
      <c r="A279" s="3"/>
      <c r="B279" s="3"/>
      <c r="C279" s="4"/>
      <c r="D279" s="3"/>
      <c r="E279" s="3"/>
      <c r="F279" s="3"/>
      <c r="G279" s="3"/>
      <c r="H279" s="3"/>
      <c r="I279" s="3"/>
      <c r="J279" s="3"/>
      <c r="K279" s="3"/>
    </row>
    <row r="280" spans="1:11" ht="150" customHeight="1" x14ac:dyDescent="0.25">
      <c r="A280" s="3" t="s">
        <v>1</v>
      </c>
      <c r="B280" s="3" t="s">
        <v>2</v>
      </c>
      <c r="C280" s="4" t="s">
        <v>309</v>
      </c>
      <c r="D280" s="3"/>
      <c r="E280" s="3" t="s">
        <v>310</v>
      </c>
      <c r="F280" s="3" t="s">
        <v>290</v>
      </c>
      <c r="G280" s="3">
        <f>-1 / 16</f>
        <v>-6.25E-2</v>
      </c>
      <c r="H280" s="3">
        <v>1</v>
      </c>
      <c r="I280" s="3"/>
      <c r="J280" s="3" t="s">
        <v>6</v>
      </c>
      <c r="K280" s="3"/>
    </row>
    <row r="281" spans="1:11" x14ac:dyDescent="0.25">
      <c r="A281" s="3"/>
      <c r="B281" s="3"/>
      <c r="C281" s="4"/>
      <c r="D281" s="3"/>
      <c r="E281" s="3"/>
      <c r="F281" s="3"/>
      <c r="G281" s="3"/>
      <c r="H281" s="3"/>
      <c r="I281" s="3"/>
      <c r="J281" s="3"/>
      <c r="K281" s="3"/>
    </row>
    <row r="282" spans="1:11" ht="150" customHeight="1" x14ac:dyDescent="0.25">
      <c r="A282" s="3" t="s">
        <v>1</v>
      </c>
      <c r="B282" s="3" t="s">
        <v>22</v>
      </c>
      <c r="C282" s="4" t="s">
        <v>311</v>
      </c>
      <c r="D282" s="3"/>
      <c r="E282" s="3" t="s">
        <v>312</v>
      </c>
      <c r="F282" s="3" t="s">
        <v>290</v>
      </c>
      <c r="G282" s="5">
        <v>42232</v>
      </c>
      <c r="H282" s="3">
        <v>1</v>
      </c>
      <c r="I282" s="3"/>
      <c r="J282" s="3" t="s">
        <v>6</v>
      </c>
      <c r="K282" s="3"/>
    </row>
    <row r="283" spans="1:11" x14ac:dyDescent="0.25">
      <c r="A283" s="3"/>
      <c r="B283" s="3"/>
      <c r="C283" s="4"/>
      <c r="D283" s="3"/>
      <c r="E283" s="3"/>
      <c r="F283" s="3"/>
      <c r="G283" s="5"/>
      <c r="H283" s="3"/>
      <c r="I283" s="3"/>
      <c r="J283" s="3"/>
      <c r="K283" s="3"/>
    </row>
    <row r="284" spans="1:11" ht="150" customHeight="1" x14ac:dyDescent="0.25">
      <c r="A284" s="3" t="s">
        <v>1</v>
      </c>
      <c r="B284" s="3" t="s">
        <v>22</v>
      </c>
      <c r="C284" s="4" t="s">
        <v>313</v>
      </c>
      <c r="D284" s="3"/>
      <c r="E284" s="3" t="s">
        <v>314</v>
      </c>
      <c r="F284" s="3" t="s">
        <v>315</v>
      </c>
      <c r="G284" s="5">
        <v>42051</v>
      </c>
      <c r="H284" s="3">
        <v>1</v>
      </c>
      <c r="I284" s="3"/>
      <c r="J284" s="3" t="s">
        <v>6</v>
      </c>
      <c r="K284" s="3"/>
    </row>
    <row r="285" spans="1:11" x14ac:dyDescent="0.25">
      <c r="A285" s="3"/>
      <c r="B285" s="3"/>
      <c r="C285" s="4"/>
      <c r="D285" s="3"/>
      <c r="E285" s="3"/>
      <c r="F285" s="3"/>
      <c r="G285" s="5"/>
      <c r="H285" s="3"/>
      <c r="I285" s="3"/>
      <c r="J285" s="3"/>
      <c r="K285" s="3"/>
    </row>
    <row r="286" spans="1:11" ht="165" customHeight="1" x14ac:dyDescent="0.25">
      <c r="A286" s="3" t="s">
        <v>1</v>
      </c>
      <c r="B286" s="3" t="s">
        <v>2</v>
      </c>
      <c r="C286" s="4" t="s">
        <v>316</v>
      </c>
      <c r="D286" s="3"/>
      <c r="E286" s="3" t="s">
        <v>317</v>
      </c>
      <c r="F286" s="3" t="s">
        <v>278</v>
      </c>
      <c r="G286" s="3" t="s">
        <v>132</v>
      </c>
      <c r="H286" s="3">
        <v>1</v>
      </c>
      <c r="I286" s="3"/>
      <c r="J286" s="3" t="s">
        <v>6</v>
      </c>
      <c r="K286" s="3"/>
    </row>
    <row r="287" spans="1:11" x14ac:dyDescent="0.25">
      <c r="A287" s="3"/>
      <c r="B287" s="3"/>
      <c r="C287" s="4"/>
      <c r="D287" s="3"/>
      <c r="E287" s="3"/>
      <c r="F287" s="3"/>
      <c r="G287" s="3"/>
      <c r="H287" s="3"/>
      <c r="I287" s="3"/>
      <c r="J287" s="3"/>
      <c r="K287" s="3"/>
    </row>
    <row r="288" spans="1:11" ht="150" customHeight="1" x14ac:dyDescent="0.25">
      <c r="A288" s="3" t="s">
        <v>1</v>
      </c>
      <c r="B288" s="3" t="s">
        <v>2</v>
      </c>
      <c r="C288" s="4" t="s">
        <v>318</v>
      </c>
      <c r="D288" s="3"/>
      <c r="E288" s="3" t="s">
        <v>319</v>
      </c>
      <c r="F288" s="3" t="s">
        <v>278</v>
      </c>
      <c r="G288" s="3" t="s">
        <v>132</v>
      </c>
      <c r="H288" s="3">
        <v>1</v>
      </c>
      <c r="I288" s="3"/>
      <c r="J288" s="3" t="s">
        <v>6</v>
      </c>
      <c r="K288" s="3"/>
    </row>
    <row r="289" spans="1:13" x14ac:dyDescent="0.25">
      <c r="A289" s="3"/>
      <c r="B289" s="3"/>
      <c r="C289" s="4"/>
      <c r="D289" s="3"/>
      <c r="E289" s="3"/>
      <c r="F289" s="3"/>
      <c r="G289" s="3"/>
      <c r="H289" s="3"/>
      <c r="I289" s="3"/>
      <c r="J289" s="3"/>
      <c r="K289" s="3"/>
    </row>
    <row r="290" spans="1:13" ht="150" customHeight="1" x14ac:dyDescent="0.25">
      <c r="A290" s="3" t="s">
        <v>1</v>
      </c>
      <c r="B290" s="3" t="s">
        <v>22</v>
      </c>
      <c r="C290" s="4" t="s">
        <v>320</v>
      </c>
      <c r="D290" s="3"/>
      <c r="E290" s="3" t="s">
        <v>321</v>
      </c>
      <c r="F290" s="3" t="s">
        <v>315</v>
      </c>
      <c r="G290" s="5">
        <v>42020</v>
      </c>
      <c r="H290" s="3">
        <v>1</v>
      </c>
      <c r="I290" s="3"/>
      <c r="J290" s="3" t="s">
        <v>6</v>
      </c>
      <c r="K290" s="3"/>
    </row>
    <row r="291" spans="1:13" x14ac:dyDescent="0.25">
      <c r="A291" s="3"/>
      <c r="B291" s="3"/>
      <c r="C291" s="4"/>
      <c r="D291" s="3"/>
      <c r="E291" s="3"/>
      <c r="F291" s="3"/>
      <c r="G291" s="5"/>
      <c r="H291" s="3"/>
      <c r="I291" s="3"/>
      <c r="J291" s="3"/>
      <c r="K291" s="3"/>
      <c r="M291">
        <v>1</v>
      </c>
    </row>
    <row r="292" spans="1:13" ht="180" customHeight="1" x14ac:dyDescent="0.25">
      <c r="A292" s="3" t="s">
        <v>1</v>
      </c>
      <c r="B292" s="3" t="s">
        <v>22</v>
      </c>
      <c r="C292" s="4" t="s">
        <v>322</v>
      </c>
      <c r="D292" s="3"/>
      <c r="E292" s="3" t="s">
        <v>323</v>
      </c>
      <c r="F292" s="3" t="s">
        <v>270</v>
      </c>
      <c r="G292" s="5">
        <v>42020</v>
      </c>
      <c r="H292" s="3">
        <v>3</v>
      </c>
      <c r="I292" s="3"/>
      <c r="J292" s="3" t="s">
        <v>6</v>
      </c>
      <c r="K292" s="3"/>
    </row>
    <row r="293" spans="1:13" x14ac:dyDescent="0.25">
      <c r="A293" s="3"/>
      <c r="B293" s="3"/>
      <c r="C293" s="4"/>
      <c r="D293" s="3"/>
      <c r="E293" s="3"/>
      <c r="F293" s="3"/>
      <c r="G293" s="5"/>
      <c r="H293" s="3"/>
      <c r="I293" s="3"/>
      <c r="J293" s="3"/>
      <c r="K293" s="3"/>
    </row>
    <row r="294" spans="1:13" ht="165" customHeight="1" x14ac:dyDescent="0.25">
      <c r="A294" s="3" t="s">
        <v>1</v>
      </c>
      <c r="B294" s="3" t="s">
        <v>22</v>
      </c>
      <c r="C294" s="4" t="s">
        <v>324</v>
      </c>
      <c r="D294" s="3"/>
      <c r="E294" s="3" t="s">
        <v>325</v>
      </c>
      <c r="F294" s="3" t="s">
        <v>273</v>
      </c>
      <c r="G294" s="5">
        <v>42020</v>
      </c>
      <c r="H294" s="3">
        <v>2</v>
      </c>
      <c r="I294" s="3"/>
      <c r="J294" s="3" t="s">
        <v>6</v>
      </c>
      <c r="K294" s="3"/>
    </row>
    <row r="295" spans="1:13" x14ac:dyDescent="0.25">
      <c r="A295" s="3"/>
      <c r="B295" s="3"/>
      <c r="C295" s="4"/>
      <c r="D295" s="3"/>
      <c r="E295" s="3"/>
      <c r="F295" s="3"/>
      <c r="G295" s="5"/>
      <c r="H295" s="3"/>
      <c r="I295" s="3"/>
      <c r="J295" s="3"/>
      <c r="K295" s="3"/>
    </row>
    <row r="296" spans="1:13" ht="180" customHeight="1" x14ac:dyDescent="0.25">
      <c r="A296" s="3" t="s">
        <v>1</v>
      </c>
      <c r="B296" s="3" t="s">
        <v>22</v>
      </c>
      <c r="C296" s="4" t="s">
        <v>328</v>
      </c>
      <c r="D296" s="3"/>
      <c r="E296" s="3" t="s">
        <v>329</v>
      </c>
      <c r="F296" s="3" t="s">
        <v>265</v>
      </c>
      <c r="G296" s="5">
        <v>42293</v>
      </c>
      <c r="H296" s="3">
        <v>3</v>
      </c>
      <c r="I296" s="3"/>
      <c r="J296" s="3" t="s">
        <v>6</v>
      </c>
      <c r="K296" s="3"/>
    </row>
    <row r="297" spans="1:13" x14ac:dyDescent="0.25">
      <c r="A297" s="3"/>
      <c r="B297" s="3"/>
      <c r="C297" s="4"/>
      <c r="D297" s="3"/>
      <c r="E297" s="3"/>
      <c r="F297" s="3"/>
      <c r="G297" s="5"/>
      <c r="H297" s="3"/>
      <c r="I297" s="3"/>
      <c r="J297" s="3"/>
      <c r="K297" s="3"/>
    </row>
    <row r="298" spans="1:13" ht="180" customHeight="1" x14ac:dyDescent="0.25">
      <c r="A298" s="3" t="s">
        <v>1</v>
      </c>
      <c r="B298" s="3" t="s">
        <v>22</v>
      </c>
      <c r="C298" s="4" t="s">
        <v>330</v>
      </c>
      <c r="D298" s="3"/>
      <c r="E298" s="3" t="s">
        <v>331</v>
      </c>
      <c r="F298" s="3" t="s">
        <v>281</v>
      </c>
      <c r="G298" s="5">
        <v>42293</v>
      </c>
      <c r="H298" s="3">
        <v>2</v>
      </c>
      <c r="I298" s="3"/>
      <c r="J298" s="3" t="s">
        <v>6</v>
      </c>
      <c r="K298" s="3"/>
    </row>
    <row r="299" spans="1:13" x14ac:dyDescent="0.25">
      <c r="A299" s="3"/>
      <c r="B299" s="3"/>
      <c r="C299" s="4"/>
      <c r="D299" s="3"/>
      <c r="E299" s="3"/>
      <c r="F299" s="3"/>
      <c r="G299" s="5"/>
      <c r="H299" s="3"/>
      <c r="I299" s="3"/>
      <c r="J299" s="3"/>
      <c r="K299" s="3"/>
    </row>
    <row r="300" spans="1:13" ht="195" customHeight="1" x14ac:dyDescent="0.25">
      <c r="A300" s="3" t="s">
        <v>1</v>
      </c>
      <c r="B300" s="3" t="s">
        <v>22</v>
      </c>
      <c r="C300" s="4" t="s">
        <v>332</v>
      </c>
      <c r="D300" s="3"/>
      <c r="E300" s="3" t="s">
        <v>333</v>
      </c>
      <c r="F300" s="3" t="s">
        <v>253</v>
      </c>
      <c r="G300" s="5">
        <v>42263</v>
      </c>
      <c r="H300" s="3">
        <v>3</v>
      </c>
      <c r="I300" s="3"/>
      <c r="J300" s="3" t="s">
        <v>6</v>
      </c>
      <c r="K300" s="3"/>
    </row>
    <row r="301" spans="1:13" x14ac:dyDescent="0.25">
      <c r="A301" s="3"/>
      <c r="B301" s="3"/>
      <c r="C301" s="4"/>
      <c r="D301" s="3"/>
      <c r="E301" s="3"/>
      <c r="F301" s="3"/>
      <c r="G301" s="5"/>
      <c r="H301" s="3"/>
      <c r="I301" s="3"/>
      <c r="J301" s="3"/>
      <c r="K301" s="3"/>
    </row>
    <row r="302" spans="1:13" ht="165" customHeight="1" x14ac:dyDescent="0.25">
      <c r="A302" s="3" t="s">
        <v>1</v>
      </c>
      <c r="B302" s="3" t="s">
        <v>22</v>
      </c>
      <c r="C302" s="4" t="s">
        <v>335</v>
      </c>
      <c r="D302" s="3"/>
      <c r="E302" s="3" t="s">
        <v>336</v>
      </c>
      <c r="F302" s="3" t="s">
        <v>337</v>
      </c>
      <c r="G302" s="5">
        <v>42360</v>
      </c>
      <c r="H302" s="3">
        <v>3</v>
      </c>
      <c r="I302" s="3"/>
      <c r="J302" s="3" t="s">
        <v>6</v>
      </c>
      <c r="K302" s="3"/>
    </row>
    <row r="303" spans="1:13" x14ac:dyDescent="0.25">
      <c r="A303" s="3"/>
      <c r="B303" s="3"/>
      <c r="C303" s="4"/>
      <c r="D303" s="3"/>
      <c r="E303" s="3"/>
      <c r="F303" s="3"/>
      <c r="G303" s="5"/>
      <c r="H303" s="3"/>
      <c r="I303" s="3"/>
      <c r="J303" s="3"/>
      <c r="K303" s="3"/>
    </row>
    <row r="304" spans="1:13" ht="180" customHeight="1" x14ac:dyDescent="0.25">
      <c r="A304" s="3" t="s">
        <v>1</v>
      </c>
      <c r="B304" s="3" t="s">
        <v>22</v>
      </c>
      <c r="C304" s="4" t="s">
        <v>338</v>
      </c>
      <c r="D304" s="3"/>
      <c r="E304" s="3" t="s">
        <v>339</v>
      </c>
      <c r="F304" s="3" t="s">
        <v>340</v>
      </c>
      <c r="G304" s="5">
        <v>42057</v>
      </c>
      <c r="H304" s="3">
        <v>3</v>
      </c>
      <c r="I304" s="3"/>
      <c r="J304" s="3" t="s">
        <v>6</v>
      </c>
      <c r="K304" s="3"/>
    </row>
    <row r="305" spans="1:14" x14ac:dyDescent="0.25">
      <c r="A305" s="3"/>
      <c r="B305" s="3"/>
      <c r="C305" s="4"/>
      <c r="D305" s="3"/>
      <c r="E305" s="3"/>
      <c r="F305" s="3"/>
      <c r="G305" s="5"/>
      <c r="H305" s="3"/>
      <c r="I305" s="3"/>
      <c r="J305" s="3"/>
      <c r="K305" s="3"/>
    </row>
    <row r="306" spans="1:14" ht="180" customHeight="1" x14ac:dyDescent="0.25">
      <c r="A306" s="3" t="s">
        <v>1</v>
      </c>
      <c r="B306" s="3" t="s">
        <v>2</v>
      </c>
      <c r="C306" s="4" t="s">
        <v>341</v>
      </c>
      <c r="D306" s="3"/>
      <c r="E306" s="3" t="s">
        <v>342</v>
      </c>
      <c r="F306" s="3" t="s">
        <v>340</v>
      </c>
      <c r="G306" s="3" t="s">
        <v>343</v>
      </c>
      <c r="H306" s="3">
        <v>3</v>
      </c>
      <c r="I306" s="3"/>
      <c r="J306" s="3" t="s">
        <v>6</v>
      </c>
      <c r="K306" s="3"/>
    </row>
    <row r="307" spans="1:14" x14ac:dyDescent="0.25">
      <c r="A307" s="3"/>
      <c r="B307" s="3"/>
      <c r="C307" s="4"/>
      <c r="D307" s="3"/>
      <c r="E307" s="3"/>
      <c r="F307" s="3"/>
      <c r="G307" s="3"/>
      <c r="H307" s="3"/>
      <c r="I307" s="3"/>
      <c r="J307" s="3"/>
      <c r="K307" s="3"/>
    </row>
    <row r="308" spans="1:14" ht="180" customHeight="1" x14ac:dyDescent="0.25">
      <c r="A308" s="3" t="s">
        <v>1</v>
      </c>
      <c r="B308" s="3" t="s">
        <v>22</v>
      </c>
      <c r="C308" s="4" t="s">
        <v>344</v>
      </c>
      <c r="D308" s="3"/>
      <c r="E308" s="3" t="s">
        <v>345</v>
      </c>
      <c r="F308" s="3" t="s">
        <v>340</v>
      </c>
      <c r="G308" s="5">
        <v>42026</v>
      </c>
      <c r="H308" s="3">
        <v>3</v>
      </c>
      <c r="I308" s="3"/>
      <c r="J308" s="3" t="s">
        <v>6</v>
      </c>
      <c r="K308" s="3"/>
    </row>
    <row r="309" spans="1:14" x14ac:dyDescent="0.25">
      <c r="A309" s="3"/>
      <c r="B309" s="3"/>
      <c r="C309" s="4"/>
      <c r="D309" s="3"/>
      <c r="E309" s="3"/>
      <c r="F309" s="3"/>
      <c r="G309" s="5"/>
      <c r="H309" s="3"/>
      <c r="I309" s="3"/>
      <c r="J309" s="3"/>
      <c r="K309" s="3"/>
    </row>
    <row r="310" spans="1:14" ht="165" customHeight="1" x14ac:dyDescent="0.25">
      <c r="A310" s="3" t="s">
        <v>1</v>
      </c>
      <c r="B310" s="3" t="s">
        <v>22</v>
      </c>
      <c r="C310" s="4" t="s">
        <v>346</v>
      </c>
      <c r="D310" s="3"/>
      <c r="E310" s="3" t="s">
        <v>347</v>
      </c>
      <c r="F310" s="3" t="s">
        <v>348</v>
      </c>
      <c r="G310" s="5">
        <v>42026</v>
      </c>
      <c r="H310" s="3">
        <v>3</v>
      </c>
      <c r="I310" s="3"/>
      <c r="J310" s="3" t="s">
        <v>6</v>
      </c>
      <c r="K310" s="3"/>
    </row>
    <row r="311" spans="1:14" x14ac:dyDescent="0.25">
      <c r="A311" s="3"/>
      <c r="B311" s="3"/>
      <c r="C311" s="4"/>
      <c r="D311" s="3"/>
      <c r="E311" s="3"/>
      <c r="F311" s="3"/>
      <c r="G311" s="5"/>
      <c r="H311" s="3"/>
      <c r="I311" s="3"/>
      <c r="J311" s="3"/>
      <c r="K311" s="3"/>
    </row>
    <row r="312" spans="1:14" ht="180" customHeight="1" x14ac:dyDescent="0.25">
      <c r="A312" s="3" t="s">
        <v>1</v>
      </c>
      <c r="B312" s="3" t="s">
        <v>22</v>
      </c>
      <c r="C312" s="4" t="s">
        <v>349</v>
      </c>
      <c r="D312" s="3"/>
      <c r="E312" s="3" t="s">
        <v>350</v>
      </c>
      <c r="F312" s="3" t="s">
        <v>348</v>
      </c>
      <c r="G312" s="3" t="s">
        <v>351</v>
      </c>
      <c r="H312" s="3">
        <v>3</v>
      </c>
      <c r="I312" s="3"/>
      <c r="J312" s="3" t="s">
        <v>6</v>
      </c>
      <c r="K312" s="3"/>
    </row>
    <row r="313" spans="1:14" x14ac:dyDescent="0.25">
      <c r="A313" s="3"/>
      <c r="B313" s="3"/>
      <c r="C313" s="4"/>
      <c r="D313" s="3"/>
      <c r="E313" s="3"/>
      <c r="F313" s="3"/>
      <c r="G313" s="3"/>
      <c r="H313" s="3"/>
      <c r="I313" s="3"/>
      <c r="J313" s="3"/>
      <c r="K313" s="3"/>
    </row>
    <row r="314" spans="1:14" ht="165" customHeight="1" x14ac:dyDescent="0.25">
      <c r="A314" s="3" t="s">
        <v>1</v>
      </c>
      <c r="B314" s="3" t="s">
        <v>22</v>
      </c>
      <c r="C314" s="4" t="s">
        <v>352</v>
      </c>
      <c r="D314" s="3"/>
      <c r="E314" s="3" t="s">
        <v>353</v>
      </c>
      <c r="F314" s="3" t="s">
        <v>354</v>
      </c>
      <c r="G314" s="3" t="s">
        <v>355</v>
      </c>
      <c r="H314" s="3">
        <v>3</v>
      </c>
      <c r="I314" s="3"/>
      <c r="J314" s="3" t="s">
        <v>6</v>
      </c>
      <c r="K314" s="3"/>
    </row>
    <row r="315" spans="1:14" x14ac:dyDescent="0.25">
      <c r="A315" s="3"/>
      <c r="B315" s="3"/>
      <c r="C315" s="4"/>
      <c r="D315" s="3"/>
      <c r="E315" s="3"/>
      <c r="F315" s="3"/>
      <c r="G315" s="3"/>
      <c r="H315" s="3"/>
      <c r="I315" s="3"/>
      <c r="J315" s="3"/>
      <c r="K315" s="3"/>
    </row>
    <row r="316" spans="1:14" ht="165" customHeight="1" x14ac:dyDescent="0.25">
      <c r="A316" s="3" t="s">
        <v>1</v>
      </c>
      <c r="B316" s="3" t="s">
        <v>22</v>
      </c>
      <c r="C316" s="4" t="s">
        <v>356</v>
      </c>
      <c r="D316" s="3"/>
      <c r="E316" s="3" t="s">
        <v>357</v>
      </c>
      <c r="F316" s="3" t="s">
        <v>358</v>
      </c>
      <c r="G316" s="3" t="s">
        <v>359</v>
      </c>
      <c r="H316" s="3">
        <v>3</v>
      </c>
      <c r="I316" s="3"/>
      <c r="J316" s="3" t="s">
        <v>6</v>
      </c>
      <c r="K316" s="3"/>
      <c r="N316">
        <v>1</v>
      </c>
    </row>
    <row r="317" spans="1:14" x14ac:dyDescent="0.25">
      <c r="A317" s="3"/>
      <c r="B317" s="3"/>
      <c r="C317" s="4"/>
      <c r="D317" s="3"/>
      <c r="E317" s="3"/>
      <c r="F317" s="3"/>
      <c r="G317" s="3"/>
      <c r="H317" s="3"/>
      <c r="I317" s="3"/>
      <c r="J317" s="3"/>
      <c r="K317" s="3"/>
    </row>
    <row r="318" spans="1:14" ht="165" customHeight="1" x14ac:dyDescent="0.25">
      <c r="A318" s="3" t="s">
        <v>1</v>
      </c>
      <c r="B318" s="3" t="s">
        <v>22</v>
      </c>
      <c r="C318" s="4" t="s">
        <v>360</v>
      </c>
      <c r="D318" s="3"/>
      <c r="E318" s="3" t="s">
        <v>361</v>
      </c>
      <c r="F318" s="3" t="s">
        <v>362</v>
      </c>
      <c r="G318" s="5">
        <v>42207</v>
      </c>
      <c r="H318" s="3">
        <v>3</v>
      </c>
      <c r="I318" s="3"/>
      <c r="J318" s="3" t="s">
        <v>6</v>
      </c>
      <c r="K318" s="3"/>
    </row>
    <row r="319" spans="1:14" x14ac:dyDescent="0.25">
      <c r="A319" s="3"/>
      <c r="B319" s="3"/>
      <c r="C319" s="4"/>
      <c r="D319" s="3"/>
      <c r="E319" s="3"/>
      <c r="F319" s="3"/>
      <c r="G319" s="5"/>
      <c r="H319" s="3"/>
      <c r="I319" s="3"/>
      <c r="J319" s="3"/>
      <c r="K319" s="3"/>
    </row>
    <row r="320" spans="1:14" ht="195" customHeight="1" x14ac:dyDescent="0.25">
      <c r="A320" s="3" t="s">
        <v>1</v>
      </c>
      <c r="B320" s="3" t="s">
        <v>2</v>
      </c>
      <c r="C320" s="4" t="s">
        <v>363</v>
      </c>
      <c r="D320" s="3"/>
      <c r="E320" s="3" t="s">
        <v>364</v>
      </c>
      <c r="F320" s="3" t="s">
        <v>365</v>
      </c>
      <c r="G320" s="3">
        <f>-2 / 25</f>
        <v>-0.08</v>
      </c>
      <c r="H320" s="3">
        <v>3</v>
      </c>
      <c r="I320" s="3"/>
      <c r="J320" s="3" t="s">
        <v>6</v>
      </c>
      <c r="K320" s="3"/>
    </row>
    <row r="321" spans="1:14" x14ac:dyDescent="0.25">
      <c r="A321" s="3"/>
      <c r="B321" s="3"/>
      <c r="C321" s="4"/>
      <c r="D321" s="3"/>
      <c r="E321" s="3"/>
      <c r="F321" s="3"/>
      <c r="G321" s="3"/>
      <c r="H321" s="3"/>
      <c r="I321" s="3"/>
      <c r="J321" s="3"/>
      <c r="K321" s="3"/>
    </row>
    <row r="322" spans="1:14" ht="180" customHeight="1" x14ac:dyDescent="0.25">
      <c r="A322" s="3" t="s">
        <v>1</v>
      </c>
      <c r="B322" s="3" t="s">
        <v>2</v>
      </c>
      <c r="C322" s="4" t="s">
        <v>366</v>
      </c>
      <c r="D322" s="3"/>
      <c r="E322" s="3" t="s">
        <v>367</v>
      </c>
      <c r="F322" s="3" t="s">
        <v>365</v>
      </c>
      <c r="G322" s="3">
        <f>-3 / 25</f>
        <v>-0.12</v>
      </c>
      <c r="H322" s="3">
        <v>3</v>
      </c>
      <c r="I322" s="3"/>
      <c r="J322" s="3" t="s">
        <v>6</v>
      </c>
      <c r="K322" s="3"/>
    </row>
    <row r="323" spans="1:14" x14ac:dyDescent="0.25">
      <c r="A323" s="3"/>
      <c r="B323" s="3"/>
      <c r="C323" s="4"/>
      <c r="D323" s="3"/>
      <c r="E323" s="3"/>
      <c r="F323" s="3"/>
      <c r="G323" s="3"/>
      <c r="H323" s="3"/>
      <c r="I323" s="3"/>
      <c r="J323" s="3"/>
      <c r="K323" s="3"/>
    </row>
    <row r="324" spans="1:14" ht="180" customHeight="1" x14ac:dyDescent="0.25">
      <c r="A324" s="3" t="s">
        <v>1</v>
      </c>
      <c r="B324" s="3" t="s">
        <v>22</v>
      </c>
      <c r="C324" s="4" t="s">
        <v>368</v>
      </c>
      <c r="D324" s="3"/>
      <c r="E324" s="3" t="s">
        <v>369</v>
      </c>
      <c r="F324" s="3" t="s">
        <v>370</v>
      </c>
      <c r="G324" s="5">
        <v>42363</v>
      </c>
      <c r="H324" s="3">
        <v>3</v>
      </c>
      <c r="I324" s="3"/>
      <c r="J324" s="3" t="s">
        <v>6</v>
      </c>
      <c r="K324" s="3"/>
    </row>
    <row r="325" spans="1:14" x14ac:dyDescent="0.25">
      <c r="A325" s="3"/>
      <c r="B325" s="3"/>
      <c r="C325" s="4"/>
      <c r="D325" s="3"/>
      <c r="E325" s="3"/>
      <c r="F325" s="3"/>
      <c r="G325" s="5"/>
      <c r="H325" s="3"/>
      <c r="I325" s="3"/>
      <c r="J325" s="3"/>
      <c r="K325" s="3"/>
    </row>
    <row r="326" spans="1:14" ht="195" customHeight="1" x14ac:dyDescent="0.25">
      <c r="A326" s="3" t="s">
        <v>1</v>
      </c>
      <c r="B326" s="3" t="s">
        <v>22</v>
      </c>
      <c r="C326" s="4" t="s">
        <v>371</v>
      </c>
      <c r="D326" s="3"/>
      <c r="E326" s="3" t="s">
        <v>372</v>
      </c>
      <c r="F326" s="3" t="s">
        <v>365</v>
      </c>
      <c r="G326" s="5">
        <v>42119</v>
      </c>
      <c r="H326" s="3">
        <v>3</v>
      </c>
      <c r="I326" s="3"/>
      <c r="J326" s="3" t="s">
        <v>6</v>
      </c>
      <c r="K326" s="3"/>
    </row>
    <row r="327" spans="1:14" x14ac:dyDescent="0.25">
      <c r="A327" s="3"/>
      <c r="B327" s="3"/>
      <c r="C327" s="4"/>
      <c r="D327" s="3"/>
      <c r="E327" s="3"/>
      <c r="F327" s="3"/>
      <c r="G327" s="5"/>
      <c r="H327" s="3"/>
      <c r="I327" s="3"/>
      <c r="J327" s="3"/>
      <c r="K327" s="3"/>
    </row>
    <row r="328" spans="1:14" ht="180" customHeight="1" x14ac:dyDescent="0.25">
      <c r="A328" s="3" t="s">
        <v>1</v>
      </c>
      <c r="B328" s="3" t="s">
        <v>2</v>
      </c>
      <c r="C328" s="4" t="s">
        <v>373</v>
      </c>
      <c r="D328" s="3"/>
      <c r="E328" s="3" t="s">
        <v>374</v>
      </c>
      <c r="F328" s="3" t="s">
        <v>365</v>
      </c>
      <c r="G328" s="3">
        <f>-1 / 25</f>
        <v>-0.04</v>
      </c>
      <c r="H328" s="3">
        <v>3</v>
      </c>
      <c r="I328" s="3"/>
      <c r="J328" s="3" t="s">
        <v>6</v>
      </c>
      <c r="K328" s="3"/>
    </row>
    <row r="329" spans="1:14" x14ac:dyDescent="0.25">
      <c r="A329" s="3"/>
      <c r="B329" s="3"/>
      <c r="C329" s="4"/>
      <c r="D329" s="3"/>
      <c r="E329" s="3"/>
      <c r="F329" s="3"/>
      <c r="G329" s="3"/>
      <c r="H329" s="3"/>
      <c r="I329" s="3"/>
      <c r="J329" s="3"/>
      <c r="K329" s="3"/>
    </row>
    <row r="330" spans="1:14" ht="195" customHeight="1" x14ac:dyDescent="0.25">
      <c r="A330" s="3" t="s">
        <v>1</v>
      </c>
      <c r="B330" s="3" t="s">
        <v>2</v>
      </c>
      <c r="C330" s="4" t="s">
        <v>375</v>
      </c>
      <c r="D330" s="3"/>
      <c r="E330" s="3" t="s">
        <v>376</v>
      </c>
      <c r="F330" s="3" t="s">
        <v>377</v>
      </c>
      <c r="G330" s="3" t="s">
        <v>204</v>
      </c>
      <c r="H330" s="3">
        <v>3</v>
      </c>
      <c r="I330" s="3"/>
      <c r="J330" s="3" t="s">
        <v>6</v>
      </c>
      <c r="K330" s="3"/>
    </row>
    <row r="331" spans="1:14" x14ac:dyDescent="0.25">
      <c r="A331" s="3"/>
      <c r="B331" s="3"/>
      <c r="C331" s="4"/>
      <c r="D331" s="3"/>
      <c r="E331" s="3"/>
      <c r="F331" s="3"/>
      <c r="G331" s="3"/>
      <c r="H331" s="3"/>
      <c r="I331" s="3"/>
      <c r="J331" s="3"/>
      <c r="K331" s="3"/>
    </row>
    <row r="332" spans="1:14" ht="165" customHeight="1" x14ac:dyDescent="0.25">
      <c r="A332" s="3" t="s">
        <v>1</v>
      </c>
      <c r="B332" s="3" t="s">
        <v>22</v>
      </c>
      <c r="C332" s="4" t="s">
        <v>378</v>
      </c>
      <c r="D332" s="3"/>
      <c r="E332" s="3" t="s">
        <v>379</v>
      </c>
      <c r="F332" s="3" t="s">
        <v>370</v>
      </c>
      <c r="G332" s="3" t="s">
        <v>380</v>
      </c>
      <c r="H332" s="3">
        <v>3</v>
      </c>
      <c r="I332" s="3"/>
      <c r="J332" s="3" t="s">
        <v>6</v>
      </c>
      <c r="K332" s="3"/>
    </row>
    <row r="333" spans="1:14" x14ac:dyDescent="0.25">
      <c r="A333" s="3"/>
      <c r="B333" s="3"/>
      <c r="C333" s="4"/>
      <c r="D333" s="3"/>
      <c r="E333" s="3"/>
      <c r="F333" s="3"/>
      <c r="G333" s="3"/>
      <c r="H333" s="3"/>
      <c r="I333" s="3"/>
      <c r="J333" s="3"/>
      <c r="K333" s="3"/>
      <c r="N333">
        <v>1</v>
      </c>
    </row>
    <row r="334" spans="1:14" ht="195" customHeight="1" x14ac:dyDescent="0.25">
      <c r="A334" s="3" t="s">
        <v>1</v>
      </c>
      <c r="B334" s="3" t="s">
        <v>22</v>
      </c>
      <c r="C334" s="4" t="s">
        <v>381</v>
      </c>
      <c r="D334" s="3"/>
      <c r="E334" s="3" t="s">
        <v>382</v>
      </c>
      <c r="F334" s="3" t="s">
        <v>377</v>
      </c>
      <c r="G334" s="3" t="s">
        <v>383</v>
      </c>
      <c r="H334" s="3">
        <v>3</v>
      </c>
      <c r="I334" s="3"/>
      <c r="J334" s="3" t="s">
        <v>6</v>
      </c>
      <c r="K334" s="3"/>
    </row>
    <row r="335" spans="1:14" x14ac:dyDescent="0.25">
      <c r="A335" s="3"/>
      <c r="B335" s="3"/>
      <c r="C335" s="4"/>
      <c r="D335" s="3"/>
      <c r="E335" s="3"/>
      <c r="F335" s="3"/>
      <c r="G335" s="3"/>
      <c r="H335" s="3"/>
      <c r="I335" s="3"/>
      <c r="J335" s="3"/>
      <c r="K335" s="3"/>
    </row>
    <row r="336" spans="1:14" ht="180" customHeight="1" x14ac:dyDescent="0.25">
      <c r="A336" s="3" t="s">
        <v>1</v>
      </c>
      <c r="B336" s="3" t="s">
        <v>22</v>
      </c>
      <c r="C336" s="4" t="s">
        <v>384</v>
      </c>
      <c r="D336" s="3"/>
      <c r="E336" s="3" t="s">
        <v>385</v>
      </c>
      <c r="F336" s="3" t="s">
        <v>386</v>
      </c>
      <c r="G336" s="5">
        <v>42051</v>
      </c>
      <c r="H336" s="3">
        <v>3</v>
      </c>
      <c r="I336" s="3"/>
      <c r="J336" s="3" t="s">
        <v>6</v>
      </c>
      <c r="K336" s="3"/>
    </row>
    <row r="337" spans="1:11" x14ac:dyDescent="0.25">
      <c r="A337" s="3"/>
      <c r="B337" s="3"/>
      <c r="C337" s="4"/>
      <c r="D337" s="3"/>
      <c r="E337" s="3"/>
      <c r="F337" s="3"/>
      <c r="G337" s="5"/>
      <c r="H337" s="3"/>
      <c r="I337" s="3"/>
      <c r="J337" s="3"/>
      <c r="K337" s="3"/>
    </row>
    <row r="338" spans="1:11" ht="180" customHeight="1" x14ac:dyDescent="0.25">
      <c r="A338" s="3" t="s">
        <v>1</v>
      </c>
      <c r="B338" s="3" t="s">
        <v>2</v>
      </c>
      <c r="C338" s="4" t="s">
        <v>387</v>
      </c>
      <c r="D338" s="3"/>
      <c r="E338" s="3" t="s">
        <v>388</v>
      </c>
      <c r="F338" s="3" t="s">
        <v>386</v>
      </c>
      <c r="G338" s="3">
        <f>-7 / 16</f>
        <v>-0.4375</v>
      </c>
      <c r="H338" s="3">
        <v>3</v>
      </c>
      <c r="I338" s="3"/>
      <c r="J338" s="3" t="s">
        <v>6</v>
      </c>
      <c r="K338" s="3"/>
    </row>
    <row r="339" spans="1:11" x14ac:dyDescent="0.25">
      <c r="A339" s="3"/>
      <c r="B339" s="3"/>
      <c r="C339" s="4"/>
      <c r="D339" s="3"/>
      <c r="E339" s="3"/>
      <c r="F339" s="3"/>
      <c r="G339" s="3"/>
      <c r="H339" s="3"/>
      <c r="I339" s="3"/>
      <c r="J339" s="3"/>
      <c r="K339" s="3"/>
    </row>
    <row r="340" spans="1:11" ht="180" customHeight="1" x14ac:dyDescent="0.25">
      <c r="A340" s="3" t="s">
        <v>1</v>
      </c>
      <c r="B340" s="3" t="s">
        <v>2</v>
      </c>
      <c r="C340" s="4" t="s">
        <v>389</v>
      </c>
      <c r="D340" s="3"/>
      <c r="E340" s="3" t="s">
        <v>390</v>
      </c>
      <c r="F340" s="3" t="s">
        <v>391</v>
      </c>
      <c r="G340" s="3">
        <f>-2 / 16</f>
        <v>-0.125</v>
      </c>
      <c r="H340" s="3">
        <v>3</v>
      </c>
      <c r="I340" s="3"/>
      <c r="J340" s="3" t="s">
        <v>6</v>
      </c>
      <c r="K340" s="3"/>
    </row>
    <row r="341" spans="1:11" x14ac:dyDescent="0.25">
      <c r="A341" s="3"/>
      <c r="B341" s="3"/>
      <c r="C341" s="4"/>
      <c r="D341" s="3"/>
      <c r="E341" s="3"/>
      <c r="F341" s="3"/>
      <c r="G341" s="3"/>
      <c r="H341" s="3"/>
      <c r="I341" s="3"/>
      <c r="J341" s="3"/>
      <c r="K341" s="3"/>
    </row>
    <row r="342" spans="1:11" ht="180" customHeight="1" x14ac:dyDescent="0.25">
      <c r="A342" s="3" t="s">
        <v>1</v>
      </c>
      <c r="B342" s="3" t="s">
        <v>2</v>
      </c>
      <c r="C342" s="4" t="s">
        <v>392</v>
      </c>
      <c r="D342" s="3"/>
      <c r="E342" s="3" t="s">
        <v>393</v>
      </c>
      <c r="F342" s="3" t="s">
        <v>394</v>
      </c>
      <c r="G342" s="3">
        <f>-1 / 16</f>
        <v>-6.25E-2</v>
      </c>
      <c r="H342" s="3">
        <v>3</v>
      </c>
      <c r="I342" s="3"/>
      <c r="J342" s="3" t="s">
        <v>6</v>
      </c>
      <c r="K342" s="3"/>
    </row>
    <row r="343" spans="1:11" x14ac:dyDescent="0.25">
      <c r="A343" s="3"/>
      <c r="B343" s="3"/>
      <c r="C343" s="4"/>
      <c r="D343" s="3"/>
      <c r="E343" s="3"/>
      <c r="F343" s="3"/>
      <c r="G343" s="3"/>
      <c r="H343" s="3"/>
      <c r="I343" s="3"/>
      <c r="J343" s="3"/>
      <c r="K343" s="3"/>
    </row>
    <row r="344" spans="1:11" ht="180" customHeight="1" x14ac:dyDescent="0.25">
      <c r="A344" s="3" t="s">
        <v>1</v>
      </c>
      <c r="B344" s="3" t="s">
        <v>22</v>
      </c>
      <c r="C344" s="4" t="s">
        <v>395</v>
      </c>
      <c r="D344" s="3"/>
      <c r="E344" s="3" t="s">
        <v>396</v>
      </c>
      <c r="F344" s="3" t="s">
        <v>391</v>
      </c>
      <c r="G344" s="5">
        <v>42020</v>
      </c>
      <c r="H344" s="3">
        <v>3</v>
      </c>
      <c r="I344" s="3"/>
      <c r="J344" s="3" t="s">
        <v>6</v>
      </c>
      <c r="K344" s="3"/>
    </row>
    <row r="345" spans="1:11" x14ac:dyDescent="0.25">
      <c r="A345" s="3"/>
      <c r="B345" s="3"/>
      <c r="C345" s="4"/>
      <c r="D345" s="3"/>
      <c r="E345" s="3"/>
      <c r="F345" s="3"/>
      <c r="G345" s="5"/>
      <c r="H345" s="3"/>
      <c r="I345" s="3"/>
      <c r="J345" s="3"/>
      <c r="K345" s="3"/>
    </row>
    <row r="346" spans="1:11" ht="180" customHeight="1" x14ac:dyDescent="0.25">
      <c r="A346" s="3" t="s">
        <v>1</v>
      </c>
      <c r="B346" s="3" t="s">
        <v>22</v>
      </c>
      <c r="C346" s="4" t="s">
        <v>397</v>
      </c>
      <c r="D346" s="3"/>
      <c r="E346" s="3" t="s">
        <v>398</v>
      </c>
      <c r="F346" s="3" t="s">
        <v>399</v>
      </c>
      <c r="G346" s="5">
        <v>42171</v>
      </c>
      <c r="H346" s="3">
        <v>3</v>
      </c>
      <c r="I346" s="3"/>
      <c r="J346" s="3" t="s">
        <v>6</v>
      </c>
      <c r="K346" s="3"/>
    </row>
    <row r="347" spans="1:11" x14ac:dyDescent="0.25">
      <c r="A347" s="3"/>
      <c r="B347" s="3"/>
      <c r="C347" s="4"/>
      <c r="D347" s="3"/>
      <c r="E347" s="3"/>
      <c r="F347" s="3"/>
      <c r="G347" s="5"/>
      <c r="H347" s="3"/>
      <c r="I347" s="3"/>
      <c r="J347" s="3"/>
      <c r="K347" s="3"/>
    </row>
    <row r="348" spans="1:11" ht="180" customHeight="1" x14ac:dyDescent="0.25">
      <c r="A348" s="3" t="s">
        <v>1</v>
      </c>
      <c r="B348" s="3" t="s">
        <v>22</v>
      </c>
      <c r="C348" s="4" t="s">
        <v>400</v>
      </c>
      <c r="D348" s="3"/>
      <c r="E348" s="3" t="s">
        <v>401</v>
      </c>
      <c r="F348" s="3" t="s">
        <v>386</v>
      </c>
      <c r="G348" s="5">
        <v>42051</v>
      </c>
      <c r="H348" s="3">
        <v>3</v>
      </c>
      <c r="I348" s="3"/>
      <c r="J348" s="3" t="s">
        <v>6</v>
      </c>
      <c r="K348" s="3"/>
    </row>
    <row r="349" spans="1:11" x14ac:dyDescent="0.25">
      <c r="A349" s="3"/>
      <c r="B349" s="3"/>
      <c r="C349" s="4"/>
      <c r="D349" s="3"/>
      <c r="E349" s="3"/>
      <c r="F349" s="3"/>
      <c r="G349" s="5"/>
      <c r="H349" s="3"/>
      <c r="I349" s="3"/>
      <c r="J349" s="3"/>
      <c r="K349" s="3"/>
    </row>
    <row r="350" spans="1:11" ht="180" customHeight="1" x14ac:dyDescent="0.25">
      <c r="A350" s="3" t="s">
        <v>1</v>
      </c>
      <c r="B350" s="3" t="s">
        <v>2</v>
      </c>
      <c r="C350" s="4" t="s">
        <v>402</v>
      </c>
      <c r="D350" s="3"/>
      <c r="E350" s="3" t="s">
        <v>403</v>
      </c>
      <c r="F350" s="3" t="s">
        <v>394</v>
      </c>
      <c r="G350" s="3" t="s">
        <v>132</v>
      </c>
      <c r="H350" s="3">
        <v>3</v>
      </c>
      <c r="I350" s="3"/>
      <c r="J350" s="3" t="s">
        <v>6</v>
      </c>
      <c r="K350" s="3"/>
    </row>
    <row r="351" spans="1:11" x14ac:dyDescent="0.25">
      <c r="A351" s="3"/>
      <c r="B351" s="3"/>
      <c r="C351" s="4"/>
      <c r="D351" s="3"/>
      <c r="E351" s="3"/>
      <c r="F351" s="3"/>
      <c r="G351" s="3"/>
      <c r="H351" s="3"/>
      <c r="I351" s="3"/>
      <c r="J351" s="3"/>
      <c r="K351" s="3"/>
    </row>
    <row r="352" spans="1:11" ht="165" customHeight="1" x14ac:dyDescent="0.25">
      <c r="A352" s="3" t="s">
        <v>1</v>
      </c>
      <c r="B352" s="3" t="s">
        <v>22</v>
      </c>
      <c r="C352" s="4" t="s">
        <v>404</v>
      </c>
      <c r="D352" s="3"/>
      <c r="E352" s="3" t="s">
        <v>405</v>
      </c>
      <c r="F352" s="3" t="s">
        <v>391</v>
      </c>
      <c r="G352" s="5">
        <v>42140</v>
      </c>
      <c r="H352" s="3">
        <v>3</v>
      </c>
      <c r="I352" s="3"/>
      <c r="J352" s="3" t="s">
        <v>6</v>
      </c>
      <c r="K352" s="3"/>
    </row>
    <row r="353" spans="1:11" x14ac:dyDescent="0.25">
      <c r="A353" s="3"/>
      <c r="B353" s="3"/>
      <c r="C353" s="4"/>
      <c r="D353" s="3"/>
      <c r="E353" s="3"/>
      <c r="F353" s="3"/>
      <c r="G353" s="5"/>
      <c r="H353" s="3"/>
      <c r="I353" s="3"/>
      <c r="J353" s="3"/>
      <c r="K353" s="3"/>
    </row>
    <row r="354" spans="1:11" ht="165" customHeight="1" x14ac:dyDescent="0.25">
      <c r="A354" s="3" t="s">
        <v>1</v>
      </c>
      <c r="B354" s="3" t="s">
        <v>22</v>
      </c>
      <c r="C354" s="4" t="s">
        <v>406</v>
      </c>
      <c r="D354" s="3"/>
      <c r="E354" s="3" t="s">
        <v>407</v>
      </c>
      <c r="F354" s="3" t="s">
        <v>391</v>
      </c>
      <c r="G354" s="5">
        <v>42012</v>
      </c>
      <c r="H354" s="3">
        <v>3</v>
      </c>
      <c r="I354" s="3"/>
      <c r="J354" s="3" t="s">
        <v>6</v>
      </c>
      <c r="K354" s="3"/>
    </row>
    <row r="355" spans="1:11" x14ac:dyDescent="0.25">
      <c r="A355" s="3"/>
      <c r="B355" s="3"/>
      <c r="C355" s="4"/>
      <c r="D355" s="3"/>
      <c r="E355" s="3"/>
      <c r="F355" s="3"/>
      <c r="G355" s="5"/>
      <c r="H355" s="3"/>
      <c r="I355" s="3"/>
      <c r="J355" s="3"/>
      <c r="K355" s="3"/>
    </row>
    <row r="356" spans="1:11" ht="165" customHeight="1" x14ac:dyDescent="0.25">
      <c r="A356" s="3" t="s">
        <v>1</v>
      </c>
      <c r="B356" s="3" t="s">
        <v>2</v>
      </c>
      <c r="C356" s="4" t="s">
        <v>408</v>
      </c>
      <c r="D356" s="3"/>
      <c r="E356" s="3" t="s">
        <v>409</v>
      </c>
      <c r="F356" s="3" t="s">
        <v>386</v>
      </c>
      <c r="G356" s="3" t="s">
        <v>410</v>
      </c>
      <c r="H356" s="3">
        <v>3</v>
      </c>
    </row>
    <row r="357" spans="1:11" x14ac:dyDescent="0.25">
      <c r="A357" s="3"/>
      <c r="B357" s="3"/>
      <c r="C357" s="4"/>
      <c r="D357" s="3"/>
      <c r="E357" s="3"/>
      <c r="F357" s="3"/>
      <c r="G357" s="3"/>
      <c r="H357" s="3"/>
    </row>
    <row r="360" spans="1:11" ht="180" customHeight="1" x14ac:dyDescent="0.25">
      <c r="A360" s="3" t="s">
        <v>1</v>
      </c>
      <c r="B360" s="3" t="s">
        <v>22</v>
      </c>
      <c r="C360" s="4" t="s">
        <v>417</v>
      </c>
      <c r="D360" s="3"/>
      <c r="E360" s="3" t="s">
        <v>418</v>
      </c>
      <c r="F360" s="3" t="s">
        <v>419</v>
      </c>
      <c r="G360" s="5">
        <v>42058</v>
      </c>
      <c r="H360" s="3">
        <v>3</v>
      </c>
      <c r="I360" s="3"/>
      <c r="J360" s="3" t="s">
        <v>6</v>
      </c>
      <c r="K360" s="3"/>
    </row>
    <row r="361" spans="1:11" x14ac:dyDescent="0.25">
      <c r="A361" s="3"/>
      <c r="B361" s="3"/>
      <c r="C361" s="4"/>
      <c r="D361" s="3"/>
      <c r="E361" s="3"/>
      <c r="F361" s="3"/>
      <c r="G361" s="5"/>
      <c r="H361" s="3"/>
      <c r="I361" s="3"/>
      <c r="J361" s="3"/>
      <c r="K361" s="3"/>
    </row>
    <row r="362" spans="1:11" ht="180" customHeight="1" x14ac:dyDescent="0.25">
      <c r="A362" s="3" t="s">
        <v>1</v>
      </c>
      <c r="B362" s="3" t="s">
        <v>22</v>
      </c>
      <c r="C362" s="4" t="s">
        <v>420</v>
      </c>
      <c r="D362" s="3"/>
      <c r="E362" s="3" t="s">
        <v>421</v>
      </c>
      <c r="F362" s="3" t="s">
        <v>419</v>
      </c>
      <c r="G362" s="5">
        <v>42058</v>
      </c>
      <c r="H362" s="3">
        <v>3</v>
      </c>
      <c r="I362" s="3"/>
      <c r="J362" s="3" t="s">
        <v>6</v>
      </c>
      <c r="K362" s="3"/>
    </row>
    <row r="363" spans="1:11" x14ac:dyDescent="0.25">
      <c r="A363" s="3"/>
      <c r="B363" s="3"/>
      <c r="C363" s="4"/>
      <c r="D363" s="3"/>
      <c r="E363" s="3"/>
      <c r="F363" s="3"/>
      <c r="G363" s="5"/>
      <c r="H363" s="3"/>
      <c r="I363" s="3"/>
      <c r="J363" s="3"/>
      <c r="K363" s="3"/>
    </row>
    <row r="364" spans="1:11" ht="180" customHeight="1" x14ac:dyDescent="0.25">
      <c r="A364" s="3" t="s">
        <v>1</v>
      </c>
      <c r="B364" s="3" t="s">
        <v>2</v>
      </c>
      <c r="C364" s="4" t="s">
        <v>422</v>
      </c>
      <c r="D364" s="3"/>
      <c r="E364" s="3" t="s">
        <v>423</v>
      </c>
      <c r="F364" s="3" t="s">
        <v>419</v>
      </c>
      <c r="G364" s="3" t="s">
        <v>424</v>
      </c>
      <c r="H364" s="3">
        <v>3</v>
      </c>
      <c r="I364" s="3"/>
      <c r="J364" s="3" t="s">
        <v>6</v>
      </c>
      <c r="K364" s="3"/>
    </row>
    <row r="365" spans="1:11" x14ac:dyDescent="0.25">
      <c r="A365" s="3"/>
      <c r="B365" s="3"/>
      <c r="C365" s="4"/>
      <c r="D365" s="3"/>
      <c r="E365" s="3"/>
      <c r="F365" s="3"/>
      <c r="G365" s="3"/>
      <c r="H365" s="3"/>
      <c r="I365" s="3"/>
      <c r="J365" s="3"/>
      <c r="K365" s="3"/>
    </row>
    <row r="366" spans="1:11" ht="195" customHeight="1" x14ac:dyDescent="0.25">
      <c r="A366" s="3" t="s">
        <v>1</v>
      </c>
      <c r="B366" s="3" t="s">
        <v>22</v>
      </c>
      <c r="C366" s="4" t="s">
        <v>425</v>
      </c>
      <c r="D366" s="3"/>
      <c r="E366" s="3" t="s">
        <v>426</v>
      </c>
      <c r="F366" s="3" t="s">
        <v>427</v>
      </c>
      <c r="G366" s="5">
        <v>42147</v>
      </c>
      <c r="H366" s="3">
        <v>3</v>
      </c>
      <c r="I366" s="3"/>
      <c r="J366" s="3" t="s">
        <v>6</v>
      </c>
      <c r="K366" s="3"/>
    </row>
    <row r="367" spans="1:11" x14ac:dyDescent="0.25">
      <c r="A367" s="3"/>
      <c r="B367" s="3"/>
      <c r="C367" s="4"/>
      <c r="D367" s="3"/>
      <c r="E367" s="3"/>
      <c r="F367" s="3"/>
      <c r="G367" s="5"/>
      <c r="H367" s="3"/>
      <c r="I367" s="3"/>
      <c r="J367" s="3"/>
      <c r="K367" s="3"/>
    </row>
    <row r="368" spans="1:11" ht="195" customHeight="1" x14ac:dyDescent="0.25">
      <c r="A368" s="3" t="s">
        <v>1</v>
      </c>
      <c r="B368" s="3" t="s">
        <v>22</v>
      </c>
      <c r="C368" s="4" t="s">
        <v>428</v>
      </c>
      <c r="D368" s="3"/>
      <c r="E368" s="3" t="s">
        <v>429</v>
      </c>
      <c r="F368" s="3" t="s">
        <v>427</v>
      </c>
      <c r="G368" s="5">
        <v>42178</v>
      </c>
      <c r="H368" s="3">
        <v>3</v>
      </c>
      <c r="I368" s="3"/>
      <c r="J368" s="3" t="s">
        <v>6</v>
      </c>
      <c r="K368" s="3"/>
    </row>
    <row r="369" spans="1:11" x14ac:dyDescent="0.25">
      <c r="A369" s="3"/>
      <c r="B369" s="3"/>
      <c r="C369" s="4"/>
      <c r="D369" s="3"/>
      <c r="E369" s="3"/>
      <c r="F369" s="3"/>
      <c r="G369" s="5"/>
      <c r="H369" s="3"/>
      <c r="I369" s="3"/>
      <c r="J369" s="3"/>
      <c r="K369" s="3"/>
    </row>
    <row r="370" spans="1:11" ht="180" customHeight="1" x14ac:dyDescent="0.25">
      <c r="A370" s="3" t="s">
        <v>1</v>
      </c>
      <c r="B370" s="3" t="s">
        <v>22</v>
      </c>
      <c r="C370" s="4" t="s">
        <v>430</v>
      </c>
      <c r="D370" s="3"/>
      <c r="E370" s="3" t="s">
        <v>431</v>
      </c>
      <c r="F370" s="3" t="s">
        <v>419</v>
      </c>
      <c r="G370" s="5">
        <v>42086</v>
      </c>
      <c r="H370" s="3">
        <v>3</v>
      </c>
      <c r="I370" s="3"/>
      <c r="J370" s="3" t="s">
        <v>6</v>
      </c>
      <c r="K370" s="3"/>
    </row>
    <row r="371" spans="1:11" x14ac:dyDescent="0.25">
      <c r="A371" s="3"/>
      <c r="B371" s="3"/>
      <c r="C371" s="4"/>
      <c r="D371" s="3"/>
      <c r="E371" s="3"/>
      <c r="F371" s="3"/>
      <c r="G371" s="5"/>
      <c r="H371" s="3"/>
      <c r="I371" s="3"/>
      <c r="J371" s="3"/>
      <c r="K371" s="3"/>
    </row>
    <row r="372" spans="1:11" ht="195" customHeight="1" x14ac:dyDescent="0.25">
      <c r="A372" s="3" t="s">
        <v>1</v>
      </c>
      <c r="B372" s="3" t="s">
        <v>22</v>
      </c>
      <c r="C372" s="4" t="s">
        <v>432</v>
      </c>
      <c r="D372" s="3"/>
      <c r="E372" s="3" t="s">
        <v>433</v>
      </c>
      <c r="F372" s="3" t="s">
        <v>427</v>
      </c>
      <c r="G372" s="5">
        <v>42239</v>
      </c>
      <c r="H372" s="3">
        <v>3</v>
      </c>
      <c r="I372" s="3"/>
      <c r="J372" s="3" t="s">
        <v>6</v>
      </c>
      <c r="K372" s="3"/>
    </row>
    <row r="373" spans="1:11" x14ac:dyDescent="0.25">
      <c r="A373" s="3"/>
      <c r="B373" s="3"/>
      <c r="C373" s="4"/>
      <c r="D373" s="3"/>
      <c r="E373" s="3"/>
      <c r="F373" s="3"/>
      <c r="G373" s="5"/>
      <c r="H373" s="3"/>
      <c r="I373" s="3"/>
      <c r="J373" s="3"/>
      <c r="K373" s="3"/>
    </row>
    <row r="374" spans="1:11" ht="195" customHeight="1" x14ac:dyDescent="0.25">
      <c r="A374" s="3" t="s">
        <v>1</v>
      </c>
      <c r="B374" s="3" t="s">
        <v>22</v>
      </c>
      <c r="C374" s="4" t="s">
        <v>434</v>
      </c>
      <c r="D374" s="3"/>
      <c r="E374" s="3" t="s">
        <v>435</v>
      </c>
      <c r="F374" s="3" t="s">
        <v>436</v>
      </c>
      <c r="G374" s="5">
        <v>42019</v>
      </c>
      <c r="H374" s="3">
        <v>3</v>
      </c>
      <c r="I374" s="3"/>
      <c r="J374" s="3" t="s">
        <v>6</v>
      </c>
      <c r="K374" s="3"/>
    </row>
    <row r="375" spans="1:11" x14ac:dyDescent="0.25">
      <c r="A375" s="3"/>
      <c r="B375" s="3"/>
      <c r="C375" s="4"/>
      <c r="D375" s="3"/>
      <c r="E375" s="3"/>
      <c r="F375" s="3"/>
      <c r="G375" s="5"/>
      <c r="H375" s="3"/>
      <c r="I375" s="3"/>
      <c r="J375" s="3"/>
      <c r="K375" s="3"/>
    </row>
    <row r="376" spans="1:11" ht="195" customHeight="1" x14ac:dyDescent="0.25">
      <c r="A376" s="3" t="s">
        <v>1</v>
      </c>
      <c r="B376" s="3" t="s">
        <v>22</v>
      </c>
      <c r="C376" s="4" t="s">
        <v>437</v>
      </c>
      <c r="D376" s="3"/>
      <c r="E376" s="3" t="s">
        <v>438</v>
      </c>
      <c r="F376" s="3" t="s">
        <v>436</v>
      </c>
      <c r="G376" s="5">
        <v>42139</v>
      </c>
      <c r="H376" s="3">
        <v>3</v>
      </c>
      <c r="I376" s="3"/>
      <c r="J376" s="3" t="s">
        <v>6</v>
      </c>
      <c r="K376" s="3"/>
    </row>
    <row r="377" spans="1:11" x14ac:dyDescent="0.25">
      <c r="A377" s="3"/>
      <c r="B377" s="3"/>
      <c r="C377" s="4"/>
      <c r="D377" s="3"/>
      <c r="E377" s="3"/>
      <c r="F377" s="3"/>
      <c r="G377" s="5"/>
      <c r="H377" s="3"/>
      <c r="I377" s="3"/>
      <c r="J377" s="3"/>
      <c r="K377" s="3"/>
    </row>
    <row r="378" spans="1:11" ht="210" customHeight="1" x14ac:dyDescent="0.25">
      <c r="A378" s="3" t="s">
        <v>1</v>
      </c>
      <c r="B378" s="3" t="s">
        <v>22</v>
      </c>
      <c r="C378" s="4" t="s">
        <v>439</v>
      </c>
      <c r="D378" s="3"/>
      <c r="E378" s="3" t="s">
        <v>440</v>
      </c>
      <c r="F378" s="3" t="s">
        <v>414</v>
      </c>
      <c r="G378" s="5">
        <v>42078</v>
      </c>
      <c r="H378" s="3">
        <v>3</v>
      </c>
      <c r="I378" s="3"/>
      <c r="J378" s="3" t="s">
        <v>6</v>
      </c>
      <c r="K378" s="3"/>
    </row>
    <row r="379" spans="1:11" x14ac:dyDescent="0.25">
      <c r="A379" s="3"/>
      <c r="B379" s="3"/>
      <c r="C379" s="4"/>
      <c r="D379" s="3"/>
      <c r="E379" s="3"/>
      <c r="F379" s="3"/>
      <c r="G379" s="5"/>
      <c r="H379" s="3"/>
      <c r="I379" s="3"/>
      <c r="J379" s="3"/>
      <c r="K379" s="3"/>
    </row>
    <row r="380" spans="1:11" ht="210" customHeight="1" x14ac:dyDescent="0.25">
      <c r="A380" s="3" t="s">
        <v>1</v>
      </c>
      <c r="B380" s="3" t="s">
        <v>22</v>
      </c>
      <c r="C380" s="4" t="s">
        <v>441</v>
      </c>
      <c r="D380" s="3"/>
      <c r="E380" s="3" t="s">
        <v>442</v>
      </c>
      <c r="F380" s="3" t="s">
        <v>443</v>
      </c>
      <c r="G380" s="5">
        <v>42078</v>
      </c>
      <c r="H380" s="3">
        <v>3</v>
      </c>
      <c r="I380" s="3"/>
      <c r="J380" s="3" t="s">
        <v>6</v>
      </c>
      <c r="K380" s="3"/>
    </row>
    <row r="381" spans="1:11" x14ac:dyDescent="0.25">
      <c r="A381" s="3"/>
      <c r="B381" s="3"/>
      <c r="C381" s="4"/>
      <c r="D381" s="3"/>
      <c r="E381" s="3"/>
      <c r="F381" s="3"/>
      <c r="G381" s="5"/>
      <c r="H381" s="3"/>
      <c r="I381" s="3"/>
      <c r="J381" s="3"/>
      <c r="K381" s="3"/>
    </row>
    <row r="382" spans="1:11" ht="195" customHeight="1" x14ac:dyDescent="0.25">
      <c r="A382" s="3" t="s">
        <v>1</v>
      </c>
      <c r="B382" s="3" t="s">
        <v>22</v>
      </c>
      <c r="C382" s="4" t="s">
        <v>444</v>
      </c>
      <c r="D382" s="3"/>
      <c r="E382" s="3" t="s">
        <v>445</v>
      </c>
      <c r="F382" s="3" t="s">
        <v>414</v>
      </c>
      <c r="G382" s="5">
        <v>42019</v>
      </c>
      <c r="H382" s="3">
        <v>3</v>
      </c>
      <c r="I382" s="3"/>
      <c r="J382" s="3" t="s">
        <v>6</v>
      </c>
      <c r="K382" s="3"/>
    </row>
    <row r="383" spans="1:11" x14ac:dyDescent="0.25">
      <c r="A383" s="3"/>
      <c r="B383" s="3"/>
      <c r="C383" s="4"/>
      <c r="D383" s="3"/>
      <c r="E383" s="3"/>
      <c r="F383" s="3"/>
      <c r="G383" s="5"/>
      <c r="H383" s="3"/>
      <c r="I383" s="3"/>
      <c r="J383" s="3"/>
      <c r="K383" s="3"/>
    </row>
    <row r="384" spans="1:11" ht="210" customHeight="1" x14ac:dyDescent="0.25">
      <c r="A384" s="3" t="s">
        <v>1</v>
      </c>
      <c r="B384" s="3" t="s">
        <v>22</v>
      </c>
      <c r="C384" s="4" t="s">
        <v>446</v>
      </c>
      <c r="D384" s="3"/>
      <c r="E384" s="3" t="s">
        <v>447</v>
      </c>
      <c r="F384" s="3" t="s">
        <v>448</v>
      </c>
      <c r="G384" s="5">
        <v>42019</v>
      </c>
      <c r="H384" s="3">
        <v>3</v>
      </c>
      <c r="I384" s="3"/>
      <c r="J384" s="3" t="s">
        <v>6</v>
      </c>
      <c r="K384" s="3"/>
    </row>
    <row r="385" spans="1:11" x14ac:dyDescent="0.25">
      <c r="A385" s="3"/>
      <c r="B385" s="3"/>
      <c r="C385" s="4"/>
      <c r="D385" s="3"/>
      <c r="E385" s="3"/>
      <c r="F385" s="3"/>
      <c r="G385" s="5"/>
      <c r="H385" s="3"/>
      <c r="I385" s="3"/>
      <c r="J385" s="3"/>
      <c r="K385" s="3"/>
    </row>
    <row r="386" spans="1:11" ht="210" customHeight="1" x14ac:dyDescent="0.25">
      <c r="A386" s="3" t="s">
        <v>1</v>
      </c>
      <c r="B386" s="3" t="s">
        <v>22</v>
      </c>
      <c r="C386" s="4" t="s">
        <v>449</v>
      </c>
      <c r="D386" s="3"/>
      <c r="E386" s="3" t="s">
        <v>450</v>
      </c>
      <c r="F386" s="3" t="s">
        <v>448</v>
      </c>
      <c r="G386" s="5">
        <v>42078</v>
      </c>
      <c r="H386" s="3">
        <v>3</v>
      </c>
      <c r="I386" s="3"/>
      <c r="J386" s="3" t="s">
        <v>6</v>
      </c>
      <c r="K386" s="3"/>
    </row>
    <row r="387" spans="1:11" x14ac:dyDescent="0.25">
      <c r="A387" s="3"/>
      <c r="B387" s="3"/>
      <c r="C387" s="4"/>
      <c r="D387" s="3"/>
      <c r="E387" s="3"/>
      <c r="F387" s="3"/>
      <c r="G387" s="5"/>
      <c r="H387" s="3"/>
      <c r="I387" s="3"/>
      <c r="J387" s="3"/>
      <c r="K387" s="3"/>
    </row>
    <row r="388" spans="1:11" ht="195" customHeight="1" x14ac:dyDescent="0.25">
      <c r="A388" s="3" t="s">
        <v>1</v>
      </c>
      <c r="B388" s="3" t="s">
        <v>2</v>
      </c>
      <c r="C388" s="4" t="s">
        <v>451</v>
      </c>
      <c r="D388" s="3"/>
      <c r="E388" s="3" t="s">
        <v>452</v>
      </c>
      <c r="F388" s="3" t="s">
        <v>453</v>
      </c>
      <c r="G388" s="3" t="s">
        <v>156</v>
      </c>
      <c r="H388" s="3">
        <v>3</v>
      </c>
      <c r="I388" s="3"/>
      <c r="J388" s="3" t="s">
        <v>6</v>
      </c>
      <c r="K388" s="3"/>
    </row>
    <row r="389" spans="1:11" x14ac:dyDescent="0.25">
      <c r="A389" s="3"/>
      <c r="B389" s="3"/>
      <c r="C389" s="4"/>
      <c r="D389" s="3"/>
      <c r="E389" s="3"/>
      <c r="F389" s="3"/>
      <c r="G389" s="3"/>
      <c r="H389" s="3"/>
      <c r="I389" s="3"/>
      <c r="J389" s="3"/>
      <c r="K389" s="3"/>
    </row>
    <row r="390" spans="1:11" ht="195" customHeight="1" x14ac:dyDescent="0.25">
      <c r="A390" s="3" t="s">
        <v>1</v>
      </c>
      <c r="B390" s="3" t="s">
        <v>22</v>
      </c>
      <c r="C390" s="4" t="s">
        <v>454</v>
      </c>
      <c r="D390" s="3"/>
      <c r="E390" s="3" t="s">
        <v>455</v>
      </c>
      <c r="F390" s="3" t="s">
        <v>453</v>
      </c>
      <c r="G390" s="5">
        <v>42022</v>
      </c>
      <c r="H390" s="3">
        <v>3</v>
      </c>
      <c r="I390" s="3"/>
      <c r="J390" s="3" t="s">
        <v>6</v>
      </c>
      <c r="K390" s="3"/>
    </row>
    <row r="391" spans="1:11" x14ac:dyDescent="0.25">
      <c r="A391" s="3"/>
      <c r="B391" s="3"/>
      <c r="C391" s="4"/>
      <c r="D391" s="3"/>
      <c r="E391" s="3"/>
      <c r="F391" s="3"/>
      <c r="G391" s="5"/>
      <c r="H391" s="3"/>
      <c r="I391" s="3"/>
      <c r="J391" s="3"/>
      <c r="K391" s="3"/>
    </row>
    <row r="392" spans="1:11" ht="195" customHeight="1" x14ac:dyDescent="0.25">
      <c r="A392" s="3" t="s">
        <v>1</v>
      </c>
      <c r="B392" s="3" t="s">
        <v>2</v>
      </c>
      <c r="C392" s="4" t="s">
        <v>456</v>
      </c>
      <c r="D392" s="3"/>
      <c r="E392" s="3" t="s">
        <v>457</v>
      </c>
      <c r="F392" s="3" t="s">
        <v>458</v>
      </c>
      <c r="G392" s="3" t="s">
        <v>156</v>
      </c>
      <c r="H392" s="3">
        <v>3</v>
      </c>
      <c r="I392" s="3"/>
      <c r="J392" s="3" t="s">
        <v>6</v>
      </c>
      <c r="K392" s="3"/>
    </row>
    <row r="393" spans="1:11" x14ac:dyDescent="0.25">
      <c r="A393" s="3"/>
      <c r="B393" s="3"/>
      <c r="C393" s="4"/>
      <c r="D393" s="3"/>
      <c r="E393" s="3"/>
      <c r="F393" s="3"/>
      <c r="G393" s="3"/>
      <c r="H393" s="3"/>
      <c r="I393" s="3"/>
      <c r="J393" s="3"/>
      <c r="K393" s="3"/>
    </row>
    <row r="394" spans="1:11" ht="195" customHeight="1" x14ac:dyDescent="0.25">
      <c r="A394" s="3" t="s">
        <v>1</v>
      </c>
      <c r="B394" s="3" t="s">
        <v>2</v>
      </c>
      <c r="C394" s="4" t="s">
        <v>459</v>
      </c>
      <c r="D394" s="3"/>
      <c r="E394" s="3" t="s">
        <v>460</v>
      </c>
      <c r="F394" s="3" t="s">
        <v>458</v>
      </c>
      <c r="G394" s="3" t="s">
        <v>156</v>
      </c>
      <c r="H394" s="3">
        <v>3</v>
      </c>
      <c r="I394" s="3"/>
      <c r="J394" s="3" t="s">
        <v>6</v>
      </c>
      <c r="K394" s="3"/>
    </row>
    <row r="395" spans="1:11" x14ac:dyDescent="0.25">
      <c r="A395" s="3"/>
      <c r="B395" s="3"/>
      <c r="C395" s="4"/>
      <c r="D395" s="3"/>
      <c r="E395" s="3"/>
      <c r="F395" s="3"/>
      <c r="G395" s="3"/>
      <c r="H395" s="3"/>
      <c r="I395" s="3"/>
      <c r="J395" s="3"/>
      <c r="K395" s="3"/>
    </row>
    <row r="396" spans="1:11" ht="195" customHeight="1" x14ac:dyDescent="0.25">
      <c r="A396" s="3" t="s">
        <v>1</v>
      </c>
      <c r="B396" s="3" t="s">
        <v>2</v>
      </c>
      <c r="C396" s="4" t="s">
        <v>461</v>
      </c>
      <c r="D396" s="3"/>
      <c r="E396" s="3" t="s">
        <v>462</v>
      </c>
      <c r="F396" s="3" t="s">
        <v>463</v>
      </c>
      <c r="G396" s="3" t="s">
        <v>156</v>
      </c>
      <c r="H396" s="3">
        <v>3</v>
      </c>
      <c r="I396" s="3"/>
      <c r="J396" s="3" t="s">
        <v>6</v>
      </c>
      <c r="K396" s="3"/>
    </row>
    <row r="397" spans="1:11" x14ac:dyDescent="0.25">
      <c r="A397" s="3"/>
      <c r="B397" s="3"/>
      <c r="C397" s="4"/>
      <c r="D397" s="3"/>
      <c r="E397" s="3"/>
      <c r="F397" s="3"/>
      <c r="G397" s="3"/>
      <c r="H397" s="3"/>
      <c r="I397" s="3"/>
      <c r="J397" s="3"/>
      <c r="K397" s="3"/>
    </row>
    <row r="398" spans="1:11" ht="195" customHeight="1" x14ac:dyDescent="0.25">
      <c r="A398" s="3" t="s">
        <v>1</v>
      </c>
      <c r="B398" s="3" t="s">
        <v>22</v>
      </c>
      <c r="C398" s="4" t="s">
        <v>464</v>
      </c>
      <c r="D398" s="3"/>
      <c r="E398" s="3" t="s">
        <v>465</v>
      </c>
      <c r="F398" s="3" t="s">
        <v>466</v>
      </c>
      <c r="G398" s="5">
        <v>42053</v>
      </c>
      <c r="H398" s="3">
        <v>3</v>
      </c>
      <c r="I398" s="3"/>
      <c r="J398" s="3" t="s">
        <v>6</v>
      </c>
      <c r="K398" s="3"/>
    </row>
    <row r="399" spans="1:11" x14ac:dyDescent="0.25">
      <c r="A399" s="3"/>
      <c r="B399" s="3"/>
      <c r="C399" s="4"/>
      <c r="D399" s="3"/>
      <c r="E399" s="3"/>
      <c r="F399" s="3"/>
      <c r="G399" s="5"/>
      <c r="H399" s="3"/>
      <c r="I399" s="3"/>
      <c r="J399" s="3"/>
      <c r="K399" s="3"/>
    </row>
    <row r="400" spans="1:11" ht="195" customHeight="1" x14ac:dyDescent="0.25">
      <c r="A400" s="3" t="s">
        <v>1</v>
      </c>
      <c r="B400" s="3" t="s">
        <v>2</v>
      </c>
      <c r="C400" s="4" t="s">
        <v>467</v>
      </c>
      <c r="D400" s="3"/>
      <c r="E400" s="3" t="s">
        <v>468</v>
      </c>
      <c r="F400" s="3" t="s">
        <v>469</v>
      </c>
      <c r="G400" s="3" t="s">
        <v>156</v>
      </c>
      <c r="H400" s="3">
        <v>3</v>
      </c>
      <c r="I400" s="3"/>
      <c r="J400" s="3" t="s">
        <v>6</v>
      </c>
      <c r="K400" s="3"/>
    </row>
    <row r="401" spans="1:11" x14ac:dyDescent="0.25">
      <c r="A401" s="3"/>
      <c r="B401" s="3"/>
      <c r="C401" s="4"/>
      <c r="D401" s="3"/>
      <c r="E401" s="3"/>
      <c r="F401" s="3"/>
      <c r="G401" s="3"/>
      <c r="H401" s="3"/>
      <c r="I401" s="3"/>
      <c r="J401" s="3"/>
      <c r="K401" s="3"/>
    </row>
    <row r="402" spans="1:11" ht="195" customHeight="1" x14ac:dyDescent="0.25">
      <c r="A402" s="3" t="s">
        <v>1</v>
      </c>
      <c r="B402" s="3" t="s">
        <v>2</v>
      </c>
      <c r="C402" s="4" t="s">
        <v>470</v>
      </c>
      <c r="D402" s="3"/>
      <c r="E402" s="3" t="s">
        <v>471</v>
      </c>
      <c r="F402" s="3" t="s">
        <v>472</v>
      </c>
      <c r="G402" s="3" t="s">
        <v>156</v>
      </c>
      <c r="H402" s="3">
        <v>3</v>
      </c>
      <c r="I402" s="3"/>
      <c r="J402" s="3" t="s">
        <v>6</v>
      </c>
      <c r="K402" s="3"/>
    </row>
    <row r="403" spans="1:11" x14ac:dyDescent="0.25">
      <c r="A403" s="3"/>
      <c r="B403" s="3"/>
      <c r="C403" s="4"/>
      <c r="D403" s="3"/>
      <c r="E403" s="3"/>
      <c r="F403" s="3"/>
      <c r="G403" s="3"/>
      <c r="H403" s="3"/>
      <c r="I403" s="3"/>
      <c r="J403" s="3"/>
      <c r="K403" s="3"/>
    </row>
    <row r="404" spans="1:11" ht="180" customHeight="1" x14ac:dyDescent="0.25">
      <c r="A404" s="3" t="s">
        <v>1</v>
      </c>
      <c r="B404" s="3" t="s">
        <v>22</v>
      </c>
      <c r="C404" s="4" t="s">
        <v>473</v>
      </c>
      <c r="D404" s="3"/>
      <c r="E404" s="3" t="s">
        <v>474</v>
      </c>
      <c r="F404" s="3" t="s">
        <v>472</v>
      </c>
      <c r="G404" s="5">
        <v>42053</v>
      </c>
      <c r="H404" s="3">
        <v>3</v>
      </c>
      <c r="I404" s="3"/>
      <c r="J404" s="3" t="s">
        <v>6</v>
      </c>
      <c r="K404" s="3"/>
    </row>
    <row r="405" spans="1:11" x14ac:dyDescent="0.25">
      <c r="A405" s="3"/>
      <c r="B405" s="3"/>
      <c r="C405" s="4"/>
      <c r="D405" s="3"/>
      <c r="E405" s="3"/>
      <c r="F405" s="3"/>
      <c r="G405" s="5"/>
      <c r="H405" s="3"/>
      <c r="I405" s="3"/>
      <c r="J405" s="3"/>
      <c r="K405" s="3"/>
    </row>
    <row r="406" spans="1:11" ht="180" customHeight="1" x14ac:dyDescent="0.25">
      <c r="A406" s="3" t="s">
        <v>1</v>
      </c>
      <c r="B406" s="3" t="s">
        <v>22</v>
      </c>
      <c r="C406" s="4" t="s">
        <v>475</v>
      </c>
      <c r="D406" s="3"/>
      <c r="E406" s="3" t="s">
        <v>476</v>
      </c>
      <c r="F406" s="3" t="s">
        <v>477</v>
      </c>
      <c r="G406" s="5">
        <v>42022</v>
      </c>
      <c r="H406" s="3">
        <v>3</v>
      </c>
      <c r="I406" s="3"/>
      <c r="J406" s="3" t="s">
        <v>6</v>
      </c>
      <c r="K406" s="3"/>
    </row>
    <row r="407" spans="1:11" x14ac:dyDescent="0.25">
      <c r="A407" s="3"/>
      <c r="B407" s="3"/>
      <c r="C407" s="4"/>
      <c r="D407" s="3"/>
      <c r="E407" s="3"/>
      <c r="F407" s="3"/>
      <c r="G407" s="5"/>
      <c r="H407" s="3"/>
      <c r="I407" s="3"/>
      <c r="J407" s="3"/>
      <c r="K407" s="3"/>
    </row>
    <row r="408" spans="1:11" ht="180" customHeight="1" x14ac:dyDescent="0.25">
      <c r="A408" s="3" t="s">
        <v>1</v>
      </c>
      <c r="B408" s="3" t="s">
        <v>2</v>
      </c>
      <c r="C408" s="4" t="s">
        <v>478</v>
      </c>
      <c r="D408" s="3"/>
      <c r="E408" s="3" t="s">
        <v>479</v>
      </c>
      <c r="F408" s="3" t="s">
        <v>477</v>
      </c>
      <c r="G408" s="3" t="s">
        <v>156</v>
      </c>
      <c r="H408" s="3">
        <v>3</v>
      </c>
      <c r="I408" s="3"/>
      <c r="J408" s="3" t="s">
        <v>6</v>
      </c>
      <c r="K408" s="3"/>
    </row>
    <row r="409" spans="1:11" x14ac:dyDescent="0.25">
      <c r="A409" s="3"/>
      <c r="B409" s="3"/>
      <c r="C409" s="4"/>
      <c r="D409" s="3"/>
      <c r="E409" s="3"/>
      <c r="F409" s="3"/>
      <c r="G409" s="3"/>
      <c r="H409" s="3"/>
      <c r="I409" s="3"/>
      <c r="J409" s="3"/>
      <c r="K409" s="3"/>
    </row>
    <row r="410" spans="1:11" ht="180" customHeight="1" x14ac:dyDescent="0.25">
      <c r="A410" s="3" t="s">
        <v>1</v>
      </c>
      <c r="B410" s="3" t="s">
        <v>22</v>
      </c>
      <c r="C410" s="4" t="s">
        <v>480</v>
      </c>
      <c r="D410" s="3"/>
      <c r="E410" s="3" t="s">
        <v>481</v>
      </c>
      <c r="F410" s="3" t="s">
        <v>472</v>
      </c>
      <c r="G410" s="5">
        <v>42142</v>
      </c>
      <c r="H410" s="3">
        <v>3</v>
      </c>
      <c r="I410" s="3"/>
      <c r="J410" s="3" t="s">
        <v>6</v>
      </c>
      <c r="K410" s="3"/>
    </row>
    <row r="411" spans="1:11" x14ac:dyDescent="0.25">
      <c r="A411" s="3"/>
      <c r="B411" s="3"/>
      <c r="C411" s="4"/>
      <c r="D411" s="3"/>
      <c r="E411" s="3"/>
      <c r="F411" s="3"/>
      <c r="G411" s="5"/>
      <c r="H411" s="3"/>
      <c r="I411" s="3"/>
      <c r="J411" s="3"/>
      <c r="K411" s="3"/>
    </row>
    <row r="412" spans="1:11" ht="165" customHeight="1" x14ac:dyDescent="0.25">
      <c r="A412" s="3" t="s">
        <v>1</v>
      </c>
      <c r="B412" s="3" t="s">
        <v>2</v>
      </c>
      <c r="C412" s="4" t="s">
        <v>482</v>
      </c>
      <c r="D412" s="3"/>
      <c r="E412" s="3" t="s">
        <v>483</v>
      </c>
      <c r="F412" s="3" t="s">
        <v>484</v>
      </c>
      <c r="G412" s="3" t="s">
        <v>156</v>
      </c>
      <c r="H412" s="3">
        <v>3</v>
      </c>
      <c r="I412" s="3"/>
      <c r="J412" s="3" t="s">
        <v>6</v>
      </c>
      <c r="K412" s="3"/>
    </row>
    <row r="413" spans="1:11" x14ac:dyDescent="0.25">
      <c r="A413" s="3"/>
      <c r="B413" s="3"/>
      <c r="C413" s="4"/>
      <c r="D413" s="3"/>
      <c r="E413" s="3"/>
      <c r="F413" s="3"/>
      <c r="G413" s="3"/>
      <c r="H413" s="3"/>
      <c r="I413" s="3"/>
      <c r="J413" s="3"/>
      <c r="K413" s="3"/>
    </row>
    <row r="414" spans="1:11" ht="195" customHeight="1" x14ac:dyDescent="0.25">
      <c r="A414" s="3" t="s">
        <v>1</v>
      </c>
      <c r="B414" s="3" t="s">
        <v>2</v>
      </c>
      <c r="C414" s="4" t="s">
        <v>485</v>
      </c>
      <c r="D414" s="3"/>
      <c r="E414" s="3" t="s">
        <v>486</v>
      </c>
      <c r="F414" s="3" t="s">
        <v>487</v>
      </c>
      <c r="G414" s="3">
        <f>-1 / 18</f>
        <v>-5.5555555555555552E-2</v>
      </c>
      <c r="H414" s="3">
        <v>3</v>
      </c>
      <c r="I414" s="3"/>
      <c r="J414" s="3" t="s">
        <v>6</v>
      </c>
      <c r="K414" s="3"/>
    </row>
    <row r="415" spans="1:11" x14ac:dyDescent="0.25">
      <c r="A415" s="3"/>
      <c r="B415" s="3"/>
      <c r="C415" s="4"/>
      <c r="D415" s="3"/>
      <c r="E415" s="3"/>
      <c r="F415" s="3"/>
      <c r="G415" s="3"/>
      <c r="H415" s="3"/>
      <c r="I415" s="3"/>
      <c r="J415" s="3"/>
      <c r="K415" s="3"/>
    </row>
    <row r="416" spans="1:11" ht="195" customHeight="1" x14ac:dyDescent="0.25">
      <c r="A416" s="3" t="s">
        <v>1</v>
      </c>
      <c r="B416" s="3" t="s">
        <v>2</v>
      </c>
      <c r="C416" s="4" t="s">
        <v>488</v>
      </c>
      <c r="D416" s="3"/>
      <c r="E416" s="3" t="s">
        <v>489</v>
      </c>
      <c r="F416" s="3" t="s">
        <v>490</v>
      </c>
      <c r="G416" s="3">
        <f>-1 / 18</f>
        <v>-5.5555555555555552E-2</v>
      </c>
      <c r="H416" s="3">
        <v>3</v>
      </c>
      <c r="I416" s="3"/>
      <c r="J416" s="3" t="s">
        <v>6</v>
      </c>
      <c r="K416" s="3"/>
    </row>
    <row r="417" spans="1:14" x14ac:dyDescent="0.25">
      <c r="A417" s="3"/>
      <c r="B417" s="3"/>
      <c r="C417" s="4"/>
      <c r="D417" s="3"/>
      <c r="E417" s="3"/>
      <c r="F417" s="3"/>
      <c r="G417" s="3"/>
      <c r="H417" s="3"/>
      <c r="I417" s="3"/>
      <c r="J417" s="3"/>
      <c r="K417" s="3"/>
    </row>
    <row r="418" spans="1:14" ht="180" customHeight="1" x14ac:dyDescent="0.25">
      <c r="A418" s="3" t="s">
        <v>1</v>
      </c>
      <c r="B418" s="3" t="s">
        <v>22</v>
      </c>
      <c r="C418" s="4" t="s">
        <v>491</v>
      </c>
      <c r="D418" s="3"/>
      <c r="E418" s="3" t="s">
        <v>492</v>
      </c>
      <c r="F418" s="3" t="s">
        <v>493</v>
      </c>
      <c r="G418" s="5">
        <v>42022</v>
      </c>
      <c r="H418" s="3">
        <v>3</v>
      </c>
      <c r="I418" s="3"/>
      <c r="J418" s="3" t="s">
        <v>6</v>
      </c>
      <c r="K418" s="3"/>
    </row>
    <row r="419" spans="1:14" x14ac:dyDescent="0.25">
      <c r="A419" s="3"/>
      <c r="B419" s="3"/>
      <c r="C419" s="4"/>
      <c r="D419" s="3"/>
      <c r="E419" s="3"/>
      <c r="F419" s="3"/>
      <c r="G419" s="5"/>
      <c r="H419" s="3"/>
      <c r="I419" s="3"/>
      <c r="J419" s="3"/>
      <c r="K419" s="3"/>
    </row>
    <row r="420" spans="1:14" ht="180" customHeight="1" x14ac:dyDescent="0.25">
      <c r="A420" s="3" t="s">
        <v>1</v>
      </c>
      <c r="B420" s="3" t="s">
        <v>2</v>
      </c>
      <c r="C420" s="4" t="s">
        <v>494</v>
      </c>
      <c r="D420" s="3"/>
      <c r="E420" s="3" t="s">
        <v>495</v>
      </c>
      <c r="F420" s="3" t="s">
        <v>496</v>
      </c>
      <c r="G420" s="3" t="s">
        <v>156</v>
      </c>
      <c r="H420" s="3">
        <v>3</v>
      </c>
      <c r="I420" s="3"/>
      <c r="J420" s="3" t="s">
        <v>6</v>
      </c>
      <c r="K420" s="3"/>
    </row>
    <row r="421" spans="1:14" x14ac:dyDescent="0.25">
      <c r="A421" s="3"/>
      <c r="B421" s="3"/>
      <c r="C421" s="4"/>
      <c r="D421" s="3"/>
      <c r="E421" s="3"/>
      <c r="F421" s="3"/>
      <c r="G421" s="3"/>
      <c r="H421" s="3"/>
      <c r="I421" s="3"/>
      <c r="J421" s="3"/>
      <c r="K421" s="3"/>
    </row>
    <row r="422" spans="1:14" ht="210" customHeight="1" x14ac:dyDescent="0.25">
      <c r="A422" s="3" t="s">
        <v>1</v>
      </c>
      <c r="B422" s="3" t="s">
        <v>2</v>
      </c>
      <c r="C422" s="4" t="s">
        <v>497</v>
      </c>
      <c r="D422" s="3"/>
      <c r="E422" s="3" t="s">
        <v>1351</v>
      </c>
      <c r="F422" s="3" t="s">
        <v>498</v>
      </c>
      <c r="G422" s="3">
        <f>-1 / 18</f>
        <v>-5.5555555555555552E-2</v>
      </c>
      <c r="H422" s="3">
        <v>3</v>
      </c>
      <c r="I422" s="3"/>
      <c r="J422" s="3" t="s">
        <v>6</v>
      </c>
      <c r="K422" s="3"/>
      <c r="M422">
        <v>1</v>
      </c>
      <c r="N422">
        <v>-1</v>
      </c>
    </row>
    <row r="423" spans="1:14" x14ac:dyDescent="0.25">
      <c r="A423" s="3"/>
      <c r="B423" s="3"/>
      <c r="C423" s="4"/>
      <c r="D423" s="3"/>
      <c r="E423" s="3"/>
      <c r="F423" s="3"/>
      <c r="G423" s="3"/>
      <c r="H423" s="3"/>
      <c r="I423" s="3"/>
      <c r="J423" s="3"/>
      <c r="K423" s="3"/>
    </row>
    <row r="424" spans="1:14" ht="210" customHeight="1" x14ac:dyDescent="0.25">
      <c r="A424" s="3" t="s">
        <v>1</v>
      </c>
      <c r="B424" s="3" t="s">
        <v>2</v>
      </c>
      <c r="C424" s="4" t="s">
        <v>499</v>
      </c>
      <c r="D424" s="3"/>
      <c r="E424" s="3" t="s">
        <v>500</v>
      </c>
      <c r="F424" s="3" t="s">
        <v>498</v>
      </c>
      <c r="G424" s="3" t="s">
        <v>156</v>
      </c>
      <c r="H424" s="3">
        <v>3</v>
      </c>
      <c r="I424" s="3"/>
      <c r="J424" s="3" t="s">
        <v>6</v>
      </c>
      <c r="K424" s="3"/>
    </row>
    <row r="425" spans="1:14" x14ac:dyDescent="0.25">
      <c r="A425" s="3"/>
      <c r="B425" s="3"/>
      <c r="C425" s="4"/>
      <c r="D425" s="3"/>
      <c r="E425" s="3"/>
      <c r="F425" s="3"/>
      <c r="G425" s="3"/>
      <c r="H425" s="3"/>
      <c r="I425" s="3"/>
      <c r="J425" s="3"/>
      <c r="K425" s="3"/>
    </row>
    <row r="426" spans="1:14" ht="180" customHeight="1" x14ac:dyDescent="0.25">
      <c r="A426" s="3" t="s">
        <v>1</v>
      </c>
      <c r="B426" s="3" t="s">
        <v>2</v>
      </c>
      <c r="C426" s="4" t="s">
        <v>501</v>
      </c>
      <c r="D426" s="3"/>
      <c r="E426" s="3" t="s">
        <v>502</v>
      </c>
      <c r="F426" s="3" t="s">
        <v>503</v>
      </c>
      <c r="G426" s="3" t="s">
        <v>156</v>
      </c>
      <c r="H426" s="3">
        <v>3</v>
      </c>
      <c r="I426" s="3"/>
      <c r="J426" s="3" t="s">
        <v>6</v>
      </c>
      <c r="K426" s="3"/>
    </row>
    <row r="427" spans="1:14" x14ac:dyDescent="0.25">
      <c r="A427" s="3"/>
      <c r="B427" s="3"/>
      <c r="C427" s="4"/>
      <c r="D427" s="3"/>
      <c r="E427" s="3"/>
      <c r="F427" s="3"/>
      <c r="G427" s="3"/>
      <c r="H427" s="3"/>
      <c r="I427" s="3"/>
      <c r="J427" s="3"/>
      <c r="K427" s="3"/>
    </row>
    <row r="428" spans="1:14" ht="165" customHeight="1" x14ac:dyDescent="0.25">
      <c r="A428" s="3" t="s">
        <v>1</v>
      </c>
      <c r="B428" s="3" t="s">
        <v>2</v>
      </c>
      <c r="C428" s="4" t="s">
        <v>504</v>
      </c>
      <c r="D428" s="3"/>
      <c r="E428" s="3" t="s">
        <v>505</v>
      </c>
      <c r="F428" s="3" t="s">
        <v>506</v>
      </c>
      <c r="G428" s="3" t="s">
        <v>156</v>
      </c>
      <c r="H428" s="3">
        <v>3</v>
      </c>
      <c r="I428" s="3"/>
      <c r="J428" s="3" t="s">
        <v>6</v>
      </c>
      <c r="K428" s="3"/>
    </row>
    <row r="429" spans="1:14" x14ac:dyDescent="0.25">
      <c r="A429" s="3"/>
      <c r="B429" s="3"/>
      <c r="C429" s="4"/>
      <c r="D429" s="3"/>
      <c r="E429" s="3"/>
      <c r="F429" s="3"/>
      <c r="G429" s="3"/>
      <c r="H429" s="3"/>
      <c r="I429" s="3"/>
      <c r="J429" s="3"/>
      <c r="K429" s="3"/>
    </row>
    <row r="430" spans="1:14" ht="180" customHeight="1" x14ac:dyDescent="0.25">
      <c r="A430" s="3" t="s">
        <v>1</v>
      </c>
      <c r="B430" s="3" t="s">
        <v>2</v>
      </c>
      <c r="C430" s="4" t="s">
        <v>507</v>
      </c>
      <c r="D430" s="3"/>
      <c r="E430" s="3" t="s">
        <v>508</v>
      </c>
      <c r="F430" s="3" t="s">
        <v>443</v>
      </c>
      <c r="G430" s="3" t="s">
        <v>156</v>
      </c>
      <c r="H430" s="3">
        <v>3</v>
      </c>
      <c r="I430" s="3"/>
      <c r="J430" s="3" t="s">
        <v>6</v>
      </c>
      <c r="K430" s="3"/>
    </row>
    <row r="431" spans="1:14" x14ac:dyDescent="0.25">
      <c r="A431" s="3"/>
      <c r="B431" s="3"/>
      <c r="C431" s="4"/>
      <c r="D431" s="3"/>
      <c r="E431" s="3"/>
      <c r="F431" s="3"/>
      <c r="G431" s="3"/>
      <c r="H431" s="3"/>
      <c r="I431" s="3"/>
      <c r="J431" s="3"/>
      <c r="K431" s="3"/>
    </row>
    <row r="432" spans="1:14" ht="165" customHeight="1" x14ac:dyDescent="0.25">
      <c r="A432" s="3" t="s">
        <v>1</v>
      </c>
      <c r="B432" s="3" t="s">
        <v>2</v>
      </c>
      <c r="C432" s="4" t="s">
        <v>509</v>
      </c>
      <c r="D432" s="3"/>
      <c r="E432" s="3" t="s">
        <v>510</v>
      </c>
      <c r="F432" s="3" t="s">
        <v>453</v>
      </c>
      <c r="G432" s="3">
        <f>-1 / 18</f>
        <v>-5.5555555555555552E-2</v>
      </c>
      <c r="H432" s="3">
        <v>3</v>
      </c>
      <c r="I432" s="3"/>
      <c r="J432" s="3" t="s">
        <v>6</v>
      </c>
      <c r="K432" s="3"/>
    </row>
    <row r="433" spans="1:14" x14ac:dyDescent="0.25">
      <c r="A433" s="3"/>
      <c r="B433" s="3"/>
      <c r="C433" s="4"/>
      <c r="D433" s="3"/>
      <c r="E433" s="3"/>
      <c r="F433" s="3"/>
      <c r="G433" s="3"/>
      <c r="H433" s="3"/>
      <c r="I433" s="3"/>
      <c r="J433" s="3"/>
      <c r="K433" s="3"/>
    </row>
    <row r="434" spans="1:14" ht="180" customHeight="1" x14ac:dyDescent="0.25">
      <c r="A434" s="3" t="s">
        <v>1</v>
      </c>
      <c r="B434" s="3" t="s">
        <v>22</v>
      </c>
      <c r="C434" s="4" t="s">
        <v>511</v>
      </c>
      <c r="D434" s="3"/>
      <c r="E434" s="3" t="s">
        <v>512</v>
      </c>
      <c r="F434" s="3" t="s">
        <v>443</v>
      </c>
      <c r="G434" s="5">
        <v>42022</v>
      </c>
      <c r="H434" s="3">
        <v>3</v>
      </c>
      <c r="I434" s="3"/>
      <c r="J434" s="3" t="s">
        <v>6</v>
      </c>
      <c r="K434" s="3"/>
    </row>
    <row r="435" spans="1:14" x14ac:dyDescent="0.25">
      <c r="A435" s="3"/>
      <c r="B435" s="3"/>
      <c r="C435" s="4"/>
      <c r="D435" s="3"/>
      <c r="E435" s="3"/>
      <c r="F435" s="3"/>
      <c r="G435" s="5"/>
      <c r="H435" s="3"/>
      <c r="I435" s="3"/>
      <c r="J435" s="3"/>
      <c r="K435" s="3"/>
    </row>
    <row r="436" spans="1:14" ht="165" customHeight="1" x14ac:dyDescent="0.25">
      <c r="A436" s="3" t="s">
        <v>1</v>
      </c>
      <c r="B436" s="3" t="s">
        <v>2</v>
      </c>
      <c r="C436" s="4" t="s">
        <v>513</v>
      </c>
      <c r="D436" s="3"/>
      <c r="E436" s="3" t="s">
        <v>514</v>
      </c>
      <c r="F436" s="3" t="s">
        <v>506</v>
      </c>
      <c r="G436" s="3" t="s">
        <v>156</v>
      </c>
      <c r="H436" s="3">
        <v>3</v>
      </c>
      <c r="I436" s="3"/>
      <c r="J436" s="3" t="s">
        <v>6</v>
      </c>
      <c r="K436" s="3"/>
    </row>
    <row r="437" spans="1:14" x14ac:dyDescent="0.25">
      <c r="A437" s="3"/>
      <c r="B437" s="3"/>
      <c r="C437" s="4"/>
      <c r="D437" s="3"/>
      <c r="E437" s="3"/>
      <c r="F437" s="3"/>
      <c r="G437" s="3"/>
      <c r="H437" s="3"/>
      <c r="I437" s="3"/>
      <c r="J437" s="3"/>
      <c r="K437" s="3"/>
    </row>
    <row r="438" spans="1:14" ht="210" customHeight="1" x14ac:dyDescent="0.25">
      <c r="A438" s="3" t="s">
        <v>1</v>
      </c>
      <c r="B438" s="3" t="s">
        <v>2</v>
      </c>
      <c r="C438" s="4" t="s">
        <v>515</v>
      </c>
      <c r="D438" s="3"/>
      <c r="E438" s="3" t="s">
        <v>516</v>
      </c>
      <c r="F438" s="3" t="s">
        <v>517</v>
      </c>
      <c r="G438" s="3" t="s">
        <v>156</v>
      </c>
      <c r="H438" s="3">
        <v>3</v>
      </c>
      <c r="I438" s="3"/>
      <c r="J438" s="3" t="s">
        <v>6</v>
      </c>
      <c r="K438" s="3"/>
      <c r="L438" t="s">
        <v>1352</v>
      </c>
      <c r="M438">
        <v>2</v>
      </c>
      <c r="N438">
        <v>2</v>
      </c>
    </row>
    <row r="439" spans="1:14" x14ac:dyDescent="0.25">
      <c r="A439" s="3"/>
      <c r="B439" s="3"/>
      <c r="C439" s="4"/>
      <c r="D439" s="3"/>
      <c r="E439" s="3"/>
      <c r="F439" s="3"/>
      <c r="G439" s="3"/>
      <c r="H439" s="3"/>
      <c r="I439" s="3"/>
      <c r="J439" s="3"/>
      <c r="K439" s="3"/>
    </row>
    <row r="440" spans="1:14" ht="180" customHeight="1" x14ac:dyDescent="0.25">
      <c r="A440" s="3" t="s">
        <v>1</v>
      </c>
      <c r="B440" s="3" t="s">
        <v>22</v>
      </c>
      <c r="C440" s="4" t="s">
        <v>518</v>
      </c>
      <c r="D440" s="3"/>
      <c r="E440" s="3" t="s">
        <v>519</v>
      </c>
      <c r="F440" s="3" t="s">
        <v>520</v>
      </c>
      <c r="G440" s="5">
        <v>42051</v>
      </c>
      <c r="H440" s="3">
        <v>3</v>
      </c>
      <c r="I440" s="3"/>
      <c r="J440" s="3" t="s">
        <v>6</v>
      </c>
      <c r="K440" s="3"/>
    </row>
    <row r="441" spans="1:14" x14ac:dyDescent="0.25">
      <c r="A441" s="3"/>
      <c r="B441" s="3"/>
      <c r="C441" s="4"/>
      <c r="D441" s="3"/>
      <c r="E441" s="3"/>
      <c r="F441" s="3"/>
      <c r="G441" s="5"/>
      <c r="H441" s="3"/>
      <c r="I441" s="3"/>
      <c r="J441" s="3"/>
      <c r="K441" s="3"/>
    </row>
    <row r="442" spans="1:14" ht="180" customHeight="1" x14ac:dyDescent="0.25">
      <c r="A442" s="3" t="s">
        <v>1</v>
      </c>
      <c r="B442" s="3" t="s">
        <v>2</v>
      </c>
      <c r="C442" s="4" t="s">
        <v>521</v>
      </c>
      <c r="D442" s="3"/>
      <c r="E442" s="3" t="s">
        <v>522</v>
      </c>
      <c r="F442" s="3" t="s">
        <v>520</v>
      </c>
      <c r="G442" s="3" t="s">
        <v>132</v>
      </c>
      <c r="H442" s="3">
        <v>3</v>
      </c>
      <c r="I442" s="3"/>
      <c r="J442" s="3" t="s">
        <v>6</v>
      </c>
      <c r="K442" s="3"/>
    </row>
    <row r="443" spans="1:14" x14ac:dyDescent="0.25">
      <c r="A443" s="3"/>
      <c r="B443" s="3"/>
      <c r="C443" s="4"/>
      <c r="D443" s="3"/>
      <c r="E443" s="3"/>
      <c r="F443" s="3"/>
      <c r="G443" s="3"/>
      <c r="H443" s="3"/>
      <c r="I443" s="3"/>
      <c r="J443" s="3"/>
      <c r="K443" s="3"/>
    </row>
    <row r="444" spans="1:14" ht="180" customHeight="1" x14ac:dyDescent="0.25">
      <c r="A444" s="3" t="s">
        <v>1</v>
      </c>
      <c r="B444" s="3" t="s">
        <v>2</v>
      </c>
      <c r="C444" s="4" t="s">
        <v>523</v>
      </c>
      <c r="D444" s="3"/>
      <c r="E444" s="3" t="s">
        <v>524</v>
      </c>
      <c r="F444" s="3" t="s">
        <v>525</v>
      </c>
      <c r="G444" s="3">
        <f>-1 / 16</f>
        <v>-6.25E-2</v>
      </c>
      <c r="H444" s="3">
        <v>3</v>
      </c>
      <c r="I444" s="3"/>
      <c r="J444" s="3" t="s">
        <v>6</v>
      </c>
      <c r="K444" s="3"/>
    </row>
    <row r="445" spans="1:14" x14ac:dyDescent="0.25">
      <c r="A445" s="3"/>
      <c r="B445" s="3"/>
      <c r="C445" s="4"/>
      <c r="D445" s="3"/>
      <c r="E445" s="3"/>
      <c r="F445" s="3"/>
      <c r="G445" s="3"/>
      <c r="H445" s="3"/>
      <c r="I445" s="3"/>
      <c r="J445" s="3"/>
      <c r="K445" s="3"/>
    </row>
    <row r="446" spans="1:14" ht="180" customHeight="1" x14ac:dyDescent="0.25">
      <c r="A446" s="3" t="s">
        <v>1</v>
      </c>
      <c r="B446" s="3" t="s">
        <v>2</v>
      </c>
      <c r="C446" s="4" t="s">
        <v>526</v>
      </c>
      <c r="D446" s="3"/>
      <c r="E446" s="3" t="s">
        <v>527</v>
      </c>
      <c r="F446" s="3" t="s">
        <v>520</v>
      </c>
      <c r="G446" s="3" t="s">
        <v>132</v>
      </c>
      <c r="H446" s="3">
        <v>3</v>
      </c>
      <c r="I446" s="3"/>
      <c r="J446" s="3" t="s">
        <v>6</v>
      </c>
      <c r="K446" s="3"/>
    </row>
    <row r="447" spans="1:14" x14ac:dyDescent="0.25">
      <c r="A447" s="3"/>
      <c r="B447" s="3"/>
      <c r="C447" s="4"/>
      <c r="D447" s="3"/>
      <c r="E447" s="3"/>
      <c r="F447" s="3"/>
      <c r="G447" s="3"/>
      <c r="H447" s="3"/>
      <c r="I447" s="3"/>
      <c r="J447" s="3"/>
      <c r="K447" s="3"/>
    </row>
    <row r="448" spans="1:14" ht="180" customHeight="1" x14ac:dyDescent="0.25">
      <c r="A448" s="3" t="s">
        <v>1</v>
      </c>
      <c r="B448" s="3" t="s">
        <v>22</v>
      </c>
      <c r="C448" s="4" t="s">
        <v>528</v>
      </c>
      <c r="D448" s="3"/>
      <c r="E448" s="3" t="s">
        <v>529</v>
      </c>
      <c r="F448" s="3" t="s">
        <v>525</v>
      </c>
      <c r="G448" s="5">
        <v>42020</v>
      </c>
      <c r="H448" s="3">
        <v>3</v>
      </c>
      <c r="I448" s="3"/>
      <c r="J448" s="3" t="s">
        <v>6</v>
      </c>
      <c r="K448" s="3"/>
    </row>
    <row r="449" spans="1:11" x14ac:dyDescent="0.25">
      <c r="A449" s="3"/>
      <c r="B449" s="3"/>
      <c r="C449" s="4"/>
      <c r="D449" s="3"/>
      <c r="E449" s="3"/>
      <c r="F449" s="3"/>
      <c r="G449" s="5"/>
      <c r="H449" s="3"/>
      <c r="I449" s="3"/>
      <c r="J449" s="3"/>
      <c r="K449" s="3"/>
    </row>
    <row r="450" spans="1:11" ht="180" customHeight="1" x14ac:dyDescent="0.25">
      <c r="A450" s="3" t="s">
        <v>1</v>
      </c>
      <c r="B450" s="3" t="s">
        <v>2</v>
      </c>
      <c r="C450" s="4" t="s">
        <v>530</v>
      </c>
      <c r="D450" s="3"/>
      <c r="E450" s="3" t="s">
        <v>531</v>
      </c>
      <c r="F450" s="3" t="s">
        <v>532</v>
      </c>
      <c r="G450" s="3">
        <f>-1 / 16</f>
        <v>-6.25E-2</v>
      </c>
      <c r="H450" s="3">
        <v>3</v>
      </c>
      <c r="I450" s="3"/>
      <c r="J450" s="3" t="s">
        <v>6</v>
      </c>
      <c r="K450" s="3"/>
    </row>
    <row r="451" spans="1:11" x14ac:dyDescent="0.25">
      <c r="A451" s="3"/>
      <c r="B451" s="3"/>
      <c r="C451" s="4"/>
      <c r="D451" s="3"/>
      <c r="E451" s="3"/>
      <c r="F451" s="3"/>
      <c r="G451" s="3"/>
      <c r="H451" s="3"/>
      <c r="I451" s="3"/>
      <c r="J451" s="3"/>
      <c r="K451" s="3"/>
    </row>
    <row r="452" spans="1:11" ht="180" customHeight="1" x14ac:dyDescent="0.25">
      <c r="A452" s="3" t="s">
        <v>1</v>
      </c>
      <c r="B452" s="3" t="s">
        <v>2</v>
      </c>
      <c r="C452" s="4" t="s">
        <v>533</v>
      </c>
      <c r="D452" s="3"/>
      <c r="E452" s="3" t="s">
        <v>534</v>
      </c>
      <c r="F452" s="3" t="s">
        <v>525</v>
      </c>
      <c r="G452" s="3" t="s">
        <v>132</v>
      </c>
      <c r="H452" s="3">
        <v>3</v>
      </c>
      <c r="I452" s="3"/>
      <c r="J452" s="3" t="s">
        <v>6</v>
      </c>
      <c r="K452" s="3"/>
    </row>
    <row r="453" spans="1:11" x14ac:dyDescent="0.25">
      <c r="A453" s="3"/>
      <c r="B453" s="3"/>
      <c r="C453" s="4"/>
      <c r="D453" s="3"/>
      <c r="E453" s="3"/>
      <c r="F453" s="3"/>
      <c r="G453" s="3"/>
      <c r="H453" s="3"/>
      <c r="I453" s="3"/>
      <c r="J453" s="3"/>
      <c r="K453" s="3"/>
    </row>
    <row r="454" spans="1:11" ht="180" customHeight="1" x14ac:dyDescent="0.25">
      <c r="A454" s="3" t="s">
        <v>1</v>
      </c>
      <c r="B454" s="3" t="s">
        <v>22</v>
      </c>
      <c r="C454" s="4" t="s">
        <v>535</v>
      </c>
      <c r="D454" s="3"/>
      <c r="E454" s="3" t="s">
        <v>536</v>
      </c>
      <c r="F454" s="3" t="s">
        <v>532</v>
      </c>
      <c r="G454" s="5">
        <v>42020</v>
      </c>
      <c r="H454" s="3">
        <v>3</v>
      </c>
      <c r="I454" s="3"/>
      <c r="J454" s="3" t="s">
        <v>6</v>
      </c>
      <c r="K454" s="3"/>
    </row>
    <row r="455" spans="1:11" x14ac:dyDescent="0.25">
      <c r="A455" s="3"/>
      <c r="B455" s="3"/>
      <c r="C455" s="4"/>
      <c r="D455" s="3"/>
      <c r="E455" s="3"/>
      <c r="F455" s="3"/>
      <c r="G455" s="5"/>
      <c r="H455" s="3"/>
      <c r="I455" s="3"/>
      <c r="J455" s="3"/>
      <c r="K455" s="3"/>
    </row>
    <row r="456" spans="1:11" ht="180" customHeight="1" x14ac:dyDescent="0.25">
      <c r="A456" s="3" t="s">
        <v>1</v>
      </c>
      <c r="B456" s="3" t="s">
        <v>2</v>
      </c>
      <c r="C456" s="4" t="s">
        <v>537</v>
      </c>
      <c r="D456" s="3"/>
      <c r="E456" s="3" t="s">
        <v>538</v>
      </c>
      <c r="F456" s="3" t="s">
        <v>399</v>
      </c>
      <c r="G456" s="3">
        <f>-1 / 16</f>
        <v>-6.25E-2</v>
      </c>
      <c r="H456" s="3">
        <v>3</v>
      </c>
      <c r="I456" s="3"/>
      <c r="J456" s="3" t="s">
        <v>6</v>
      </c>
      <c r="K456" s="3"/>
    </row>
    <row r="457" spans="1:11" x14ac:dyDescent="0.25">
      <c r="A457" s="3"/>
      <c r="B457" s="3"/>
      <c r="C457" s="4"/>
      <c r="D457" s="3"/>
      <c r="E457" s="3"/>
      <c r="F457" s="3"/>
      <c r="G457" s="3"/>
      <c r="H457" s="3"/>
      <c r="I457" s="3"/>
      <c r="J457" s="3"/>
      <c r="K457" s="3"/>
    </row>
    <row r="458" spans="1:11" ht="165" customHeight="1" x14ac:dyDescent="0.25">
      <c r="A458" s="3" t="s">
        <v>1</v>
      </c>
      <c r="B458" s="3" t="s">
        <v>2</v>
      </c>
      <c r="C458" s="4" t="s">
        <v>539</v>
      </c>
      <c r="D458" s="3"/>
      <c r="E458" s="3" t="s">
        <v>540</v>
      </c>
      <c r="F458" s="3" t="s">
        <v>541</v>
      </c>
      <c r="G458" s="3" t="s">
        <v>132</v>
      </c>
      <c r="H458" s="3">
        <v>3</v>
      </c>
      <c r="I458" s="3"/>
      <c r="J458" s="3" t="s">
        <v>6</v>
      </c>
      <c r="K458" s="3"/>
    </row>
    <row r="459" spans="1:11" x14ac:dyDescent="0.25">
      <c r="A459" s="3"/>
      <c r="B459" s="3"/>
      <c r="C459" s="4"/>
      <c r="D459" s="3"/>
      <c r="E459" s="3"/>
      <c r="F459" s="3"/>
      <c r="G459" s="3"/>
      <c r="H459" s="3"/>
      <c r="I459" s="3"/>
      <c r="J459" s="3"/>
      <c r="K459" s="3"/>
    </row>
    <row r="460" spans="1:11" ht="165" customHeight="1" x14ac:dyDescent="0.25">
      <c r="A460" s="3" t="s">
        <v>1</v>
      </c>
      <c r="B460" s="3" t="s">
        <v>2</v>
      </c>
      <c r="C460" s="4" t="s">
        <v>542</v>
      </c>
      <c r="D460" s="3"/>
      <c r="E460" s="3" t="s">
        <v>543</v>
      </c>
      <c r="F460" s="3" t="s">
        <v>520</v>
      </c>
      <c r="G460" s="3" t="s">
        <v>132</v>
      </c>
      <c r="H460" s="3">
        <v>3</v>
      </c>
      <c r="I460" s="3"/>
      <c r="J460" s="3" t="s">
        <v>6</v>
      </c>
      <c r="K460" s="3"/>
    </row>
    <row r="461" spans="1:11" x14ac:dyDescent="0.25">
      <c r="A461" s="3"/>
      <c r="B461" s="3"/>
      <c r="C461" s="4"/>
      <c r="D461" s="3"/>
      <c r="E461" s="3"/>
      <c r="F461" s="3"/>
      <c r="G461" s="3"/>
      <c r="H461" s="3"/>
      <c r="I461" s="3"/>
      <c r="J461" s="3"/>
      <c r="K461" s="3"/>
    </row>
    <row r="462" spans="1:11" ht="165" customHeight="1" x14ac:dyDescent="0.25">
      <c r="A462" s="3" t="s">
        <v>1</v>
      </c>
      <c r="B462" s="3" t="s">
        <v>22</v>
      </c>
      <c r="C462" s="4" t="s">
        <v>544</v>
      </c>
      <c r="D462" s="3"/>
      <c r="E462" s="3" t="s">
        <v>545</v>
      </c>
      <c r="F462" s="3" t="s">
        <v>394</v>
      </c>
      <c r="G462" s="5">
        <v>42051</v>
      </c>
      <c r="H462" s="3">
        <v>3</v>
      </c>
      <c r="I462" s="3"/>
      <c r="J462" s="3" t="s">
        <v>6</v>
      </c>
      <c r="K462" s="3"/>
    </row>
    <row r="463" spans="1:11" x14ac:dyDescent="0.25">
      <c r="A463" s="3"/>
      <c r="B463" s="3"/>
      <c r="C463" s="4"/>
      <c r="D463" s="3"/>
      <c r="E463" s="3"/>
      <c r="F463" s="3"/>
      <c r="G463" s="5"/>
      <c r="H463" s="3"/>
      <c r="I463" s="3"/>
      <c r="J463" s="3"/>
      <c r="K463" s="3"/>
    </row>
    <row r="464" spans="1:11" ht="165" customHeight="1" x14ac:dyDescent="0.25">
      <c r="A464" s="3" t="s">
        <v>1</v>
      </c>
      <c r="B464" s="3" t="s">
        <v>2</v>
      </c>
      <c r="C464" s="4" t="s">
        <v>546</v>
      </c>
      <c r="D464" s="3"/>
      <c r="E464" s="3" t="s">
        <v>547</v>
      </c>
      <c r="F464" s="3" t="s">
        <v>416</v>
      </c>
      <c r="G464" s="3">
        <f>-1 / 16</f>
        <v>-6.25E-2</v>
      </c>
      <c r="H464" s="3">
        <v>3</v>
      </c>
      <c r="I464" s="3"/>
      <c r="J464" s="3" t="s">
        <v>6</v>
      </c>
      <c r="K464" s="3"/>
    </row>
    <row r="465" spans="1:11" x14ac:dyDescent="0.25">
      <c r="A465" s="3"/>
      <c r="B465" s="3"/>
      <c r="C465" s="4"/>
      <c r="D465" s="3"/>
      <c r="E465" s="3"/>
      <c r="F465" s="3"/>
      <c r="G465" s="3"/>
      <c r="H465" s="3"/>
      <c r="I465" s="3"/>
      <c r="J465" s="3"/>
      <c r="K465" s="3"/>
    </row>
    <row r="466" spans="1:11" ht="165" customHeight="1" x14ac:dyDescent="0.25">
      <c r="A466" s="3" t="s">
        <v>1</v>
      </c>
      <c r="B466" s="3" t="s">
        <v>22</v>
      </c>
      <c r="C466" s="4" t="s">
        <v>548</v>
      </c>
      <c r="D466" s="3"/>
      <c r="E466" s="3" t="s">
        <v>549</v>
      </c>
      <c r="F466" s="3" t="s">
        <v>541</v>
      </c>
      <c r="G466" s="5">
        <v>42020</v>
      </c>
      <c r="H466" s="3">
        <v>3</v>
      </c>
      <c r="I466" s="3"/>
      <c r="J466" s="3" t="s">
        <v>6</v>
      </c>
      <c r="K466" s="3"/>
    </row>
    <row r="467" spans="1:11" x14ac:dyDescent="0.25">
      <c r="A467" s="3"/>
      <c r="B467" s="3"/>
      <c r="C467" s="4"/>
      <c r="D467" s="3"/>
      <c r="E467" s="3"/>
      <c r="F467" s="3"/>
      <c r="G467" s="5"/>
      <c r="H467" s="3"/>
      <c r="I467" s="3"/>
      <c r="J467" s="3"/>
      <c r="K467" s="3"/>
    </row>
    <row r="468" spans="1:11" ht="165" customHeight="1" x14ac:dyDescent="0.25">
      <c r="A468" s="3" t="s">
        <v>1</v>
      </c>
      <c r="B468" s="3" t="s">
        <v>2</v>
      </c>
      <c r="C468" s="4" t="s">
        <v>550</v>
      </c>
      <c r="D468" s="3"/>
      <c r="E468" s="3" t="s">
        <v>551</v>
      </c>
      <c r="F468" s="3" t="s">
        <v>532</v>
      </c>
      <c r="G468" s="3" t="s">
        <v>132</v>
      </c>
      <c r="H468" s="3">
        <v>3</v>
      </c>
      <c r="I468" s="3"/>
      <c r="J468" s="3" t="s">
        <v>6</v>
      </c>
      <c r="K468" s="3"/>
    </row>
    <row r="469" spans="1:11" x14ac:dyDescent="0.25">
      <c r="A469" s="3"/>
      <c r="B469" s="3"/>
      <c r="C469" s="4"/>
      <c r="D469" s="3"/>
      <c r="E469" s="3"/>
      <c r="F469" s="3"/>
      <c r="G469" s="3"/>
      <c r="H469" s="3"/>
      <c r="I469" s="3"/>
      <c r="J469" s="3"/>
      <c r="K469" s="3"/>
    </row>
    <row r="470" spans="1:11" ht="165" customHeight="1" x14ac:dyDescent="0.25">
      <c r="A470" s="3" t="s">
        <v>1</v>
      </c>
      <c r="B470" s="3" t="s">
        <v>22</v>
      </c>
      <c r="C470" s="4" t="s">
        <v>552</v>
      </c>
      <c r="D470" s="3"/>
      <c r="E470" s="3" t="s">
        <v>553</v>
      </c>
      <c r="F470" s="3" t="s">
        <v>541</v>
      </c>
      <c r="G470" s="5">
        <v>42020</v>
      </c>
      <c r="H470" s="3">
        <v>3</v>
      </c>
      <c r="I470" s="3"/>
      <c r="J470" s="3" t="s">
        <v>6</v>
      </c>
      <c r="K470" s="3"/>
    </row>
    <row r="471" spans="1:11" x14ac:dyDescent="0.25">
      <c r="A471" s="3"/>
      <c r="B471" s="3"/>
      <c r="C471" s="4"/>
      <c r="D471" s="3"/>
      <c r="E471" s="3"/>
      <c r="F471" s="3"/>
      <c r="G471" s="5"/>
      <c r="H471" s="3"/>
      <c r="I471" s="3"/>
      <c r="J471" s="3"/>
      <c r="K471" s="3"/>
    </row>
    <row r="472" spans="1:11" ht="180" customHeight="1" x14ac:dyDescent="0.25">
      <c r="A472" s="3" t="s">
        <v>1</v>
      </c>
      <c r="B472" s="3" t="s">
        <v>22</v>
      </c>
      <c r="C472" s="4" t="s">
        <v>554</v>
      </c>
      <c r="D472" s="3"/>
      <c r="E472" s="3" t="s">
        <v>555</v>
      </c>
      <c r="F472" s="3" t="s">
        <v>556</v>
      </c>
      <c r="G472" s="5">
        <v>42332</v>
      </c>
      <c r="H472" s="3">
        <v>3</v>
      </c>
      <c r="I472" s="3"/>
      <c r="J472" s="3" t="s">
        <v>6</v>
      </c>
      <c r="K472" s="3"/>
    </row>
    <row r="473" spans="1:11" x14ac:dyDescent="0.25">
      <c r="A473" s="3"/>
      <c r="B473" s="3"/>
      <c r="C473" s="4"/>
      <c r="D473" s="3"/>
      <c r="E473" s="3"/>
      <c r="F473" s="3"/>
      <c r="G473" s="5"/>
      <c r="H473" s="3"/>
      <c r="I473" s="3"/>
      <c r="J473" s="3"/>
      <c r="K473" s="3"/>
    </row>
    <row r="474" spans="1:11" ht="180" customHeight="1" x14ac:dyDescent="0.25">
      <c r="A474" s="3" t="s">
        <v>1</v>
      </c>
      <c r="B474" s="3" t="s">
        <v>22</v>
      </c>
      <c r="C474" s="4" t="s">
        <v>557</v>
      </c>
      <c r="D474" s="3"/>
      <c r="E474" s="3" t="s">
        <v>558</v>
      </c>
      <c r="F474" s="3" t="s">
        <v>556</v>
      </c>
      <c r="G474" s="5">
        <v>42301</v>
      </c>
      <c r="H474" s="3">
        <v>3</v>
      </c>
      <c r="I474" s="3"/>
      <c r="J474" s="3" t="s">
        <v>6</v>
      </c>
      <c r="K474" s="3"/>
    </row>
    <row r="475" spans="1:11" x14ac:dyDescent="0.25">
      <c r="A475" s="3"/>
      <c r="B475" s="3"/>
      <c r="C475" s="4"/>
      <c r="D475" s="3"/>
      <c r="E475" s="3"/>
      <c r="F475" s="3"/>
      <c r="G475" s="5"/>
      <c r="H475" s="3"/>
      <c r="I475" s="3"/>
      <c r="J475" s="3"/>
      <c r="K475" s="3"/>
    </row>
    <row r="476" spans="1:11" ht="180" customHeight="1" x14ac:dyDescent="0.25">
      <c r="A476" s="3" t="s">
        <v>1</v>
      </c>
      <c r="B476" s="3" t="s">
        <v>22</v>
      </c>
      <c r="C476" s="4" t="s">
        <v>559</v>
      </c>
      <c r="D476" s="3"/>
      <c r="E476" s="3" t="s">
        <v>560</v>
      </c>
      <c r="F476" s="3" t="s">
        <v>556</v>
      </c>
      <c r="G476" s="5">
        <v>42118</v>
      </c>
      <c r="H476" s="3">
        <v>3</v>
      </c>
      <c r="I476" s="3"/>
      <c r="J476" s="3" t="s">
        <v>6</v>
      </c>
      <c r="K476" s="3"/>
    </row>
    <row r="477" spans="1:11" x14ac:dyDescent="0.25">
      <c r="A477" s="3"/>
      <c r="B477" s="3"/>
      <c r="C477" s="4"/>
      <c r="D477" s="3"/>
      <c r="E477" s="3"/>
      <c r="F477" s="3"/>
      <c r="G477" s="5"/>
      <c r="H477" s="3"/>
      <c r="I477" s="3"/>
      <c r="J477" s="3"/>
      <c r="K477" s="3"/>
    </row>
    <row r="478" spans="1:11" ht="195" customHeight="1" x14ac:dyDescent="0.25">
      <c r="A478" s="3" t="s">
        <v>1</v>
      </c>
      <c r="B478" s="3" t="s">
        <v>2</v>
      </c>
      <c r="C478" s="4" t="s">
        <v>561</v>
      </c>
      <c r="D478" s="3"/>
      <c r="E478" s="3" t="s">
        <v>562</v>
      </c>
      <c r="F478" s="3" t="s">
        <v>469</v>
      </c>
      <c r="G478" s="3" t="s">
        <v>204</v>
      </c>
      <c r="H478" s="3">
        <v>3</v>
      </c>
      <c r="I478" s="3"/>
      <c r="J478" s="3" t="s">
        <v>6</v>
      </c>
      <c r="K478" s="3"/>
    </row>
    <row r="479" spans="1:11" x14ac:dyDescent="0.25">
      <c r="A479" s="3"/>
      <c r="B479" s="3"/>
      <c r="C479" s="4"/>
      <c r="D479" s="3"/>
      <c r="E479" s="3"/>
      <c r="F479" s="3"/>
      <c r="G479" s="3"/>
      <c r="H479" s="3"/>
      <c r="I479" s="3"/>
      <c r="J479" s="3"/>
      <c r="K479" s="3"/>
    </row>
    <row r="480" spans="1:11" ht="195" customHeight="1" x14ac:dyDescent="0.25">
      <c r="A480" s="3" t="s">
        <v>1</v>
      </c>
      <c r="B480" s="3" t="s">
        <v>22</v>
      </c>
      <c r="C480" s="4" t="s">
        <v>563</v>
      </c>
      <c r="D480" s="3"/>
      <c r="E480" s="3" t="s">
        <v>564</v>
      </c>
      <c r="F480" s="3" t="s">
        <v>469</v>
      </c>
      <c r="G480" s="5">
        <v>42060</v>
      </c>
      <c r="H480" s="3">
        <v>3</v>
      </c>
      <c r="I480" s="3"/>
      <c r="J480" s="3" t="s">
        <v>6</v>
      </c>
      <c r="K480" s="3"/>
    </row>
    <row r="481" spans="1:11" x14ac:dyDescent="0.25">
      <c r="A481" s="3"/>
      <c r="B481" s="3"/>
      <c r="C481" s="4"/>
      <c r="D481" s="3"/>
      <c r="E481" s="3"/>
      <c r="F481" s="3"/>
      <c r="G481" s="5"/>
      <c r="H481" s="3"/>
      <c r="I481" s="3"/>
      <c r="J481" s="3"/>
      <c r="K481" s="3"/>
    </row>
    <row r="482" spans="1:11" ht="195" customHeight="1" x14ac:dyDescent="0.25">
      <c r="A482" s="3" t="s">
        <v>1</v>
      </c>
      <c r="B482" s="3" t="s">
        <v>2</v>
      </c>
      <c r="C482" s="4" t="s">
        <v>565</v>
      </c>
      <c r="D482" s="3"/>
      <c r="E482" s="3" t="s">
        <v>566</v>
      </c>
      <c r="F482" s="3" t="s">
        <v>567</v>
      </c>
      <c r="G482" s="3" t="s">
        <v>204</v>
      </c>
      <c r="H482" s="3">
        <v>3</v>
      </c>
      <c r="I482" s="3"/>
      <c r="J482" s="3" t="s">
        <v>6</v>
      </c>
      <c r="K482" s="3"/>
    </row>
    <row r="483" spans="1:11" x14ac:dyDescent="0.25">
      <c r="A483" s="3"/>
      <c r="B483" s="3"/>
      <c r="C483" s="4"/>
      <c r="D483" s="3"/>
      <c r="E483" s="3"/>
      <c r="F483" s="3"/>
      <c r="G483" s="3"/>
      <c r="H483" s="3"/>
      <c r="I483" s="3"/>
      <c r="J483" s="3"/>
      <c r="K483" s="3"/>
    </row>
    <row r="484" spans="1:11" ht="180" customHeight="1" x14ac:dyDescent="0.25">
      <c r="A484" s="3" t="s">
        <v>1</v>
      </c>
      <c r="B484" s="3" t="s">
        <v>22</v>
      </c>
      <c r="C484" s="4" t="s">
        <v>568</v>
      </c>
      <c r="D484" s="3"/>
      <c r="E484" s="3" t="s">
        <v>569</v>
      </c>
      <c r="F484" s="3" t="s">
        <v>570</v>
      </c>
      <c r="G484" s="5">
        <v>42060</v>
      </c>
      <c r="H484" s="3">
        <v>3</v>
      </c>
      <c r="I484" s="3"/>
      <c r="J484" s="3" t="s">
        <v>6</v>
      </c>
      <c r="K484" s="3"/>
    </row>
    <row r="485" spans="1:11" x14ac:dyDescent="0.25">
      <c r="A485" s="3"/>
      <c r="B485" s="3"/>
      <c r="C485" s="4"/>
      <c r="D485" s="3"/>
      <c r="E485" s="3"/>
      <c r="F485" s="3"/>
      <c r="G485" s="5"/>
      <c r="H485" s="3"/>
      <c r="I485" s="3"/>
      <c r="J485" s="3"/>
      <c r="K485" s="3"/>
    </row>
    <row r="486" spans="1:11" ht="180" customHeight="1" x14ac:dyDescent="0.25">
      <c r="A486" s="3" t="s">
        <v>1</v>
      </c>
      <c r="B486" s="3" t="s">
        <v>22</v>
      </c>
      <c r="C486" s="4" t="s">
        <v>571</v>
      </c>
      <c r="D486" s="3"/>
      <c r="E486" s="3" t="s">
        <v>572</v>
      </c>
      <c r="F486" s="3" t="s">
        <v>570</v>
      </c>
      <c r="G486" s="5">
        <v>42029</v>
      </c>
      <c r="H486" s="3">
        <v>3</v>
      </c>
      <c r="I486" s="3"/>
      <c r="J486" s="3" t="s">
        <v>6</v>
      </c>
      <c r="K486" s="3"/>
    </row>
    <row r="487" spans="1:11" x14ac:dyDescent="0.25">
      <c r="A487" s="3"/>
      <c r="B487" s="3"/>
      <c r="C487" s="4"/>
      <c r="D487" s="3"/>
      <c r="E487" s="3"/>
      <c r="F487" s="3"/>
      <c r="G487" s="5"/>
      <c r="H487" s="3"/>
      <c r="I487" s="3"/>
      <c r="J487" s="3"/>
      <c r="K487" s="3"/>
    </row>
    <row r="488" spans="1:11" ht="195" customHeight="1" x14ac:dyDescent="0.25">
      <c r="A488" s="3" t="s">
        <v>1</v>
      </c>
      <c r="B488" s="3" t="s">
        <v>22</v>
      </c>
      <c r="C488" s="4" t="s">
        <v>573</v>
      </c>
      <c r="D488" s="3"/>
      <c r="E488" s="3" t="s">
        <v>574</v>
      </c>
      <c r="F488" s="3" t="s">
        <v>575</v>
      </c>
      <c r="G488" s="5">
        <v>42088</v>
      </c>
      <c r="H488" s="3">
        <v>3</v>
      </c>
      <c r="I488" s="3"/>
      <c r="J488" s="3" t="s">
        <v>6</v>
      </c>
      <c r="K488" s="3"/>
    </row>
    <row r="489" spans="1:11" x14ac:dyDescent="0.25">
      <c r="A489" s="3"/>
      <c r="B489" s="3"/>
      <c r="C489" s="4"/>
      <c r="D489" s="3"/>
      <c r="E489" s="3"/>
      <c r="F489" s="3"/>
      <c r="G489" s="5"/>
      <c r="H489" s="3"/>
      <c r="I489" s="3"/>
      <c r="J489" s="3"/>
      <c r="K489" s="3"/>
    </row>
    <row r="490" spans="1:11" ht="195" customHeight="1" x14ac:dyDescent="0.25">
      <c r="A490" s="3" t="s">
        <v>1</v>
      </c>
      <c r="B490" s="3" t="s">
        <v>22</v>
      </c>
      <c r="C490" s="4" t="s">
        <v>576</v>
      </c>
      <c r="D490" s="3"/>
      <c r="E490" s="3" t="s">
        <v>577</v>
      </c>
      <c r="F490" s="3" t="s">
        <v>575</v>
      </c>
      <c r="G490" s="5">
        <v>42029</v>
      </c>
      <c r="H490" s="3">
        <v>3</v>
      </c>
      <c r="I490" s="3"/>
      <c r="J490" s="3" t="s">
        <v>6</v>
      </c>
      <c r="K490" s="3"/>
    </row>
    <row r="491" spans="1:11" x14ac:dyDescent="0.25">
      <c r="A491" s="3"/>
      <c r="B491" s="3"/>
      <c r="C491" s="4"/>
      <c r="D491" s="3"/>
      <c r="E491" s="3"/>
      <c r="F491" s="3"/>
      <c r="G491" s="5"/>
      <c r="H491" s="3"/>
      <c r="I491" s="3"/>
      <c r="J491" s="3"/>
      <c r="K491" s="3"/>
    </row>
    <row r="492" spans="1:11" ht="180" customHeight="1" x14ac:dyDescent="0.25">
      <c r="A492" s="3" t="s">
        <v>1</v>
      </c>
      <c r="B492" s="3" t="s">
        <v>22</v>
      </c>
      <c r="C492" s="4" t="s">
        <v>578</v>
      </c>
      <c r="D492" s="3"/>
      <c r="E492" s="3" t="s">
        <v>579</v>
      </c>
      <c r="F492" s="3" t="s">
        <v>490</v>
      </c>
      <c r="G492" s="5">
        <v>42144</v>
      </c>
      <c r="H492" s="3">
        <v>3</v>
      </c>
      <c r="I492" s="3"/>
      <c r="J492" s="3" t="s">
        <v>6</v>
      </c>
      <c r="K492" s="3"/>
    </row>
    <row r="493" spans="1:11" x14ac:dyDescent="0.25">
      <c r="A493" s="3"/>
      <c r="B493" s="3"/>
      <c r="C493" s="4"/>
      <c r="D493" s="3"/>
      <c r="E493" s="3"/>
      <c r="F493" s="3"/>
      <c r="G493" s="5"/>
      <c r="H493" s="3"/>
      <c r="I493" s="3"/>
      <c r="J493" s="3"/>
      <c r="K493" s="3"/>
    </row>
    <row r="494" spans="1:11" ht="195" customHeight="1" x14ac:dyDescent="0.25">
      <c r="A494" s="3" t="s">
        <v>1</v>
      </c>
      <c r="B494" s="3" t="s">
        <v>2</v>
      </c>
      <c r="C494" s="4" t="s">
        <v>580</v>
      </c>
      <c r="D494" s="3"/>
      <c r="E494" s="3" t="s">
        <v>581</v>
      </c>
      <c r="F494" s="3" t="s">
        <v>582</v>
      </c>
      <c r="G494" s="3">
        <f>-1 / 20</f>
        <v>-0.05</v>
      </c>
      <c r="H494" s="3">
        <v>3</v>
      </c>
      <c r="I494" s="3"/>
      <c r="J494" s="3" t="s">
        <v>6</v>
      </c>
      <c r="K494" s="3"/>
    </row>
    <row r="495" spans="1:11" x14ac:dyDescent="0.25">
      <c r="A495" s="3"/>
      <c r="B495" s="3"/>
      <c r="C495" s="4"/>
      <c r="D495" s="3"/>
      <c r="E495" s="3"/>
      <c r="F495" s="3"/>
      <c r="G495" s="3"/>
      <c r="H495" s="3"/>
      <c r="I495" s="3"/>
      <c r="J495" s="3"/>
      <c r="K495" s="3"/>
    </row>
    <row r="496" spans="1:11" ht="195" customHeight="1" x14ac:dyDescent="0.25">
      <c r="A496" s="3" t="s">
        <v>1</v>
      </c>
      <c r="B496" s="3" t="s">
        <v>2</v>
      </c>
      <c r="C496" s="4" t="s">
        <v>583</v>
      </c>
      <c r="D496" s="3"/>
      <c r="E496" s="3" t="s">
        <v>584</v>
      </c>
      <c r="F496" s="3" t="s">
        <v>477</v>
      </c>
      <c r="G496" s="3">
        <f>-1 / 20</f>
        <v>-0.05</v>
      </c>
      <c r="H496" s="3">
        <v>3</v>
      </c>
      <c r="I496" s="3"/>
      <c r="J496" s="3" t="s">
        <v>6</v>
      </c>
      <c r="K496" s="3"/>
    </row>
    <row r="497" spans="1:11" x14ac:dyDescent="0.25">
      <c r="A497" s="3"/>
      <c r="B497" s="3"/>
      <c r="C497" s="4"/>
      <c r="D497" s="3"/>
      <c r="E497" s="3"/>
      <c r="F497" s="3"/>
      <c r="G497" s="3"/>
      <c r="H497" s="3"/>
      <c r="I497" s="3"/>
      <c r="J497" s="3"/>
      <c r="K497" s="3"/>
    </row>
    <row r="498" spans="1:11" ht="180" customHeight="1" x14ac:dyDescent="0.25">
      <c r="A498" s="3" t="s">
        <v>1</v>
      </c>
      <c r="B498" s="3" t="s">
        <v>2</v>
      </c>
      <c r="C498" s="4" t="s">
        <v>585</v>
      </c>
      <c r="D498" s="3"/>
      <c r="E498" s="3" t="s">
        <v>586</v>
      </c>
      <c r="F498" s="3" t="s">
        <v>587</v>
      </c>
      <c r="G498" s="3" t="s">
        <v>156</v>
      </c>
      <c r="H498" s="3">
        <v>3</v>
      </c>
      <c r="I498" s="3"/>
      <c r="J498" s="3" t="s">
        <v>6</v>
      </c>
      <c r="K498" s="3"/>
    </row>
    <row r="499" spans="1:11" x14ac:dyDescent="0.25">
      <c r="A499" s="3"/>
      <c r="B499" s="3"/>
      <c r="C499" s="4"/>
      <c r="D499" s="3"/>
      <c r="E499" s="3"/>
      <c r="F499" s="3"/>
      <c r="G499" s="3"/>
      <c r="H499" s="3"/>
      <c r="I499" s="3"/>
      <c r="J499" s="3"/>
      <c r="K499" s="3"/>
    </row>
    <row r="500" spans="1:11" ht="195" customHeight="1" x14ac:dyDescent="0.25">
      <c r="A500" s="3" t="s">
        <v>1</v>
      </c>
      <c r="B500" s="3" t="s">
        <v>22</v>
      </c>
      <c r="C500" s="4" t="s">
        <v>588</v>
      </c>
      <c r="D500" s="3"/>
      <c r="E500" s="3" t="s">
        <v>589</v>
      </c>
      <c r="F500" s="3" t="s">
        <v>590</v>
      </c>
      <c r="G500" s="5">
        <v>42022</v>
      </c>
      <c r="H500" s="3">
        <v>3</v>
      </c>
      <c r="I500" s="3"/>
      <c r="J500" s="3" t="s">
        <v>6</v>
      </c>
      <c r="K500" s="3"/>
    </row>
    <row r="501" spans="1:11" x14ac:dyDescent="0.25">
      <c r="A501" s="3"/>
      <c r="B501" s="3"/>
      <c r="C501" s="4"/>
      <c r="D501" s="3"/>
      <c r="E501" s="3"/>
      <c r="F501" s="3"/>
      <c r="G501" s="5"/>
      <c r="H501" s="3"/>
      <c r="I501" s="3"/>
      <c r="J501" s="3"/>
      <c r="K501" s="3"/>
    </row>
    <row r="502" spans="1:11" ht="195" customHeight="1" x14ac:dyDescent="0.25">
      <c r="A502" s="3" t="s">
        <v>1</v>
      </c>
      <c r="B502" s="3" t="s">
        <v>2</v>
      </c>
      <c r="C502" s="4" t="s">
        <v>591</v>
      </c>
      <c r="D502" s="3"/>
      <c r="E502" s="3" t="s">
        <v>592</v>
      </c>
      <c r="F502" s="3" t="s">
        <v>593</v>
      </c>
      <c r="G502" s="3" t="s">
        <v>156</v>
      </c>
      <c r="H502" s="3">
        <v>3</v>
      </c>
      <c r="I502" s="3"/>
      <c r="J502" s="3" t="s">
        <v>6</v>
      </c>
      <c r="K502" s="3"/>
    </row>
    <row r="503" spans="1:11" x14ac:dyDescent="0.25">
      <c r="A503" s="3"/>
      <c r="B503" s="3"/>
      <c r="C503" s="4"/>
      <c r="D503" s="3"/>
      <c r="E503" s="3"/>
      <c r="F503" s="3"/>
      <c r="G503" s="3"/>
      <c r="H503" s="3"/>
      <c r="I503" s="3"/>
      <c r="J503" s="3"/>
      <c r="K503" s="3"/>
    </row>
    <row r="504" spans="1:11" ht="195" customHeight="1" x14ac:dyDescent="0.25">
      <c r="A504" s="3" t="s">
        <v>1</v>
      </c>
      <c r="B504" s="3" t="s">
        <v>22</v>
      </c>
      <c r="C504" s="4" t="s">
        <v>594</v>
      </c>
      <c r="D504" s="3"/>
      <c r="E504" s="3" t="s">
        <v>595</v>
      </c>
      <c r="F504" s="3" t="s">
        <v>596</v>
      </c>
      <c r="G504" s="5">
        <v>42112</v>
      </c>
      <c r="H504" s="3">
        <v>3</v>
      </c>
      <c r="I504" s="3"/>
      <c r="J504" s="3" t="s">
        <v>6</v>
      </c>
      <c r="K504" s="3"/>
    </row>
    <row r="505" spans="1:11" x14ac:dyDescent="0.25">
      <c r="A505" s="3"/>
      <c r="B505" s="3"/>
      <c r="C505" s="4"/>
      <c r="D505" s="3"/>
      <c r="E505" s="3"/>
      <c r="F505" s="3"/>
      <c r="G505" s="5"/>
      <c r="H505" s="3"/>
      <c r="I505" s="3"/>
      <c r="J505" s="3"/>
      <c r="K505" s="3"/>
    </row>
    <row r="506" spans="1:11" ht="195" customHeight="1" x14ac:dyDescent="0.25">
      <c r="A506" s="3" t="s">
        <v>1</v>
      </c>
      <c r="B506" s="3" t="s">
        <v>2</v>
      </c>
      <c r="C506" s="4" t="s">
        <v>597</v>
      </c>
      <c r="D506" s="3"/>
      <c r="E506" s="3" t="s">
        <v>598</v>
      </c>
      <c r="F506" s="3" t="s">
        <v>596</v>
      </c>
      <c r="G506" s="3" t="s">
        <v>156</v>
      </c>
      <c r="H506" s="3">
        <v>3</v>
      </c>
      <c r="I506" s="3"/>
      <c r="J506" s="3" t="s">
        <v>6</v>
      </c>
      <c r="K506" s="3"/>
    </row>
    <row r="507" spans="1:11" x14ac:dyDescent="0.25">
      <c r="A507" s="3"/>
      <c r="B507" s="3"/>
      <c r="C507" s="4"/>
      <c r="D507" s="3"/>
      <c r="E507" s="3"/>
      <c r="F507" s="3"/>
      <c r="G507" s="3"/>
      <c r="H507" s="3"/>
      <c r="I507" s="3"/>
      <c r="J507" s="3"/>
      <c r="K507" s="3"/>
    </row>
    <row r="508" spans="1:11" ht="195" customHeight="1" x14ac:dyDescent="0.25">
      <c r="A508" s="3" t="s">
        <v>1</v>
      </c>
      <c r="B508" s="3" t="s">
        <v>2</v>
      </c>
      <c r="C508" s="4" t="s">
        <v>599</v>
      </c>
      <c r="D508" s="3"/>
      <c r="E508" s="3" t="s">
        <v>600</v>
      </c>
      <c r="F508" s="3" t="s">
        <v>593</v>
      </c>
      <c r="G508" s="3">
        <f>-2 / 18</f>
        <v>-0.1111111111111111</v>
      </c>
      <c r="H508" s="3">
        <v>3</v>
      </c>
      <c r="I508" s="3"/>
      <c r="J508" s="3" t="s">
        <v>6</v>
      </c>
      <c r="K508" s="3"/>
    </row>
    <row r="509" spans="1:11" x14ac:dyDescent="0.25">
      <c r="A509" s="3"/>
      <c r="B509" s="3"/>
      <c r="C509" s="4"/>
      <c r="D509" s="3"/>
      <c r="E509" s="3"/>
      <c r="F509" s="3"/>
      <c r="G509" s="3"/>
      <c r="H509" s="3"/>
      <c r="I509" s="3"/>
      <c r="J509" s="3"/>
      <c r="K509" s="3"/>
    </row>
    <row r="510" spans="1:11" ht="180" customHeight="1" x14ac:dyDescent="0.25">
      <c r="A510" s="3" t="s">
        <v>1</v>
      </c>
      <c r="B510" s="3" t="s">
        <v>22</v>
      </c>
      <c r="C510" s="4" t="s">
        <v>601</v>
      </c>
      <c r="D510" s="3"/>
      <c r="E510" s="3" t="s">
        <v>602</v>
      </c>
      <c r="F510" s="3" t="s">
        <v>587</v>
      </c>
      <c r="G510" s="5">
        <v>42356</v>
      </c>
      <c r="H510" s="3">
        <v>3</v>
      </c>
      <c r="I510" s="3"/>
      <c r="J510" s="3" t="s">
        <v>6</v>
      </c>
      <c r="K510" s="3"/>
    </row>
    <row r="511" spans="1:11" x14ac:dyDescent="0.25">
      <c r="A511" s="3"/>
      <c r="B511" s="3"/>
      <c r="C511" s="4"/>
      <c r="D511" s="3"/>
      <c r="E511" s="3"/>
      <c r="F511" s="3"/>
      <c r="G511" s="5"/>
      <c r="H511" s="3"/>
      <c r="I511" s="3"/>
      <c r="J511" s="3"/>
      <c r="K511" s="3"/>
    </row>
    <row r="512" spans="1:11" ht="165" customHeight="1" x14ac:dyDescent="0.25">
      <c r="A512" s="3" t="s">
        <v>1</v>
      </c>
      <c r="B512" s="3" t="s">
        <v>2</v>
      </c>
      <c r="C512" s="4" t="s">
        <v>603</v>
      </c>
      <c r="D512" s="3"/>
      <c r="E512" s="3" t="s">
        <v>604</v>
      </c>
      <c r="F512" s="3" t="s">
        <v>590</v>
      </c>
      <c r="G512" s="3">
        <f>-2 / 1</f>
        <v>-2</v>
      </c>
      <c r="H512" s="3">
        <v>3</v>
      </c>
      <c r="I512" s="3"/>
      <c r="J512" s="3" t="s">
        <v>6</v>
      </c>
      <c r="K512" s="3"/>
    </row>
    <row r="513" spans="1:11" x14ac:dyDescent="0.25">
      <c r="A513" s="3"/>
      <c r="B513" s="3"/>
      <c r="C513" s="4"/>
      <c r="D513" s="3"/>
      <c r="E513" s="3"/>
      <c r="F513" s="3"/>
      <c r="G513" s="3"/>
      <c r="H513" s="3"/>
      <c r="I513" s="3"/>
      <c r="J513" s="3"/>
      <c r="K513" s="3"/>
    </row>
    <row r="514" spans="1:11" ht="195" customHeight="1" x14ac:dyDescent="0.25">
      <c r="A514" s="3" t="s">
        <v>1</v>
      </c>
      <c r="B514" s="3" t="s">
        <v>22</v>
      </c>
      <c r="C514" s="4" t="s">
        <v>605</v>
      </c>
      <c r="D514" s="3"/>
      <c r="E514" s="3" t="s">
        <v>606</v>
      </c>
      <c r="F514" s="3" t="s">
        <v>607</v>
      </c>
      <c r="G514" s="5">
        <v>42142</v>
      </c>
      <c r="H514" s="3">
        <v>3</v>
      </c>
      <c r="I514" s="3"/>
      <c r="J514" s="3" t="s">
        <v>6</v>
      </c>
      <c r="K514" s="3"/>
    </row>
    <row r="515" spans="1:11" x14ac:dyDescent="0.25">
      <c r="A515" s="3"/>
      <c r="B515" s="3"/>
      <c r="C515" s="4"/>
      <c r="D515" s="3"/>
      <c r="E515" s="3"/>
      <c r="F515" s="3"/>
      <c r="G515" s="5"/>
      <c r="H515" s="3"/>
      <c r="I515" s="3"/>
      <c r="J515" s="3"/>
      <c r="K515" s="3"/>
    </row>
    <row r="516" spans="1:11" ht="195" customHeight="1" x14ac:dyDescent="0.25">
      <c r="A516" s="3" t="s">
        <v>1</v>
      </c>
      <c r="B516" s="3" t="s">
        <v>22</v>
      </c>
      <c r="C516" s="4" t="s">
        <v>608</v>
      </c>
      <c r="D516" s="3"/>
      <c r="E516" s="3" t="s">
        <v>609</v>
      </c>
      <c r="F516" s="3" t="s">
        <v>593</v>
      </c>
      <c r="G516" s="5">
        <v>42081</v>
      </c>
      <c r="H516" s="3">
        <v>3</v>
      </c>
      <c r="I516" s="3"/>
      <c r="J516" s="3" t="s">
        <v>6</v>
      </c>
      <c r="K516" s="3"/>
    </row>
    <row r="517" spans="1:11" x14ac:dyDescent="0.25">
      <c r="A517" s="3"/>
      <c r="B517" s="3"/>
      <c r="C517" s="4"/>
      <c r="D517" s="3"/>
      <c r="E517" s="3"/>
      <c r="F517" s="3"/>
      <c r="G517" s="5"/>
      <c r="H517" s="3"/>
      <c r="I517" s="3"/>
      <c r="J517" s="3"/>
      <c r="K517" s="3"/>
    </row>
    <row r="518" spans="1:11" ht="195" customHeight="1" x14ac:dyDescent="0.25">
      <c r="A518" s="3" t="s">
        <v>1</v>
      </c>
      <c r="B518" s="3" t="s">
        <v>22</v>
      </c>
      <c r="C518" s="4" t="s">
        <v>610</v>
      </c>
      <c r="D518" s="3"/>
      <c r="E518" s="3" t="s">
        <v>611</v>
      </c>
      <c r="F518" s="3" t="s">
        <v>612</v>
      </c>
      <c r="G518" s="5">
        <v>42326</v>
      </c>
      <c r="H518" s="3">
        <v>3</v>
      </c>
      <c r="I518" s="3"/>
      <c r="J518" s="3" t="s">
        <v>6</v>
      </c>
      <c r="K518" s="3"/>
    </row>
    <row r="519" spans="1:11" x14ac:dyDescent="0.25">
      <c r="A519" s="3"/>
      <c r="B519" s="3"/>
      <c r="C519" s="4"/>
      <c r="D519" s="3"/>
      <c r="E519" s="3"/>
      <c r="F519" s="3"/>
      <c r="G519" s="5"/>
      <c r="H519" s="3"/>
      <c r="I519" s="3"/>
      <c r="J519" s="3"/>
      <c r="K519" s="3"/>
    </row>
    <row r="520" spans="1:11" ht="195" customHeight="1" x14ac:dyDescent="0.25">
      <c r="A520" s="3" t="s">
        <v>1</v>
      </c>
      <c r="B520" s="3" t="s">
        <v>22</v>
      </c>
      <c r="C520" s="4" t="s">
        <v>613</v>
      </c>
      <c r="D520" s="3"/>
      <c r="E520" s="3" t="s">
        <v>614</v>
      </c>
      <c r="F520" s="3" t="s">
        <v>615</v>
      </c>
      <c r="G520" s="5">
        <v>42142</v>
      </c>
      <c r="H520" s="3">
        <v>3</v>
      </c>
      <c r="I520" s="3"/>
      <c r="J520" s="3" t="s">
        <v>6</v>
      </c>
      <c r="K520" s="3"/>
    </row>
    <row r="521" spans="1:11" x14ac:dyDescent="0.25">
      <c r="A521" s="3"/>
      <c r="B521" s="3"/>
      <c r="C521" s="4"/>
      <c r="D521" s="3"/>
      <c r="E521" s="3"/>
      <c r="F521" s="3"/>
      <c r="G521" s="5"/>
      <c r="H521" s="3"/>
      <c r="I521" s="3"/>
      <c r="J521" s="3"/>
      <c r="K521" s="3"/>
    </row>
    <row r="522" spans="1:11" ht="195" customHeight="1" x14ac:dyDescent="0.25">
      <c r="A522" s="3" t="s">
        <v>1</v>
      </c>
      <c r="B522" s="3" t="s">
        <v>22</v>
      </c>
      <c r="C522" s="4" t="s">
        <v>616</v>
      </c>
      <c r="D522" s="3"/>
      <c r="E522" s="3" t="s">
        <v>617</v>
      </c>
      <c r="F522" s="3" t="s">
        <v>615</v>
      </c>
      <c r="G522" s="5">
        <v>42142</v>
      </c>
      <c r="H522" s="3">
        <v>3</v>
      </c>
      <c r="I522" s="3"/>
      <c r="J522" s="3" t="s">
        <v>6</v>
      </c>
      <c r="K522" s="3"/>
    </row>
    <row r="523" spans="1:11" x14ac:dyDescent="0.25">
      <c r="A523" s="3"/>
      <c r="B523" s="3"/>
      <c r="C523" s="4"/>
      <c r="D523" s="3"/>
      <c r="E523" s="3"/>
      <c r="F523" s="3"/>
      <c r="G523" s="5"/>
      <c r="H523" s="3"/>
      <c r="I523" s="3"/>
      <c r="J523" s="3"/>
      <c r="K523" s="3"/>
    </row>
    <row r="524" spans="1:11" ht="180" customHeight="1" x14ac:dyDescent="0.25">
      <c r="A524" s="3" t="s">
        <v>1</v>
      </c>
      <c r="B524" s="3" t="s">
        <v>22</v>
      </c>
      <c r="C524" s="4" t="s">
        <v>618</v>
      </c>
      <c r="D524" s="3"/>
      <c r="E524" s="3" t="s">
        <v>619</v>
      </c>
      <c r="F524" s="3" t="s">
        <v>620</v>
      </c>
      <c r="G524" s="5">
        <v>42119</v>
      </c>
      <c r="H524" s="3">
        <v>3</v>
      </c>
      <c r="I524" s="3"/>
      <c r="J524" s="3" t="s">
        <v>6</v>
      </c>
      <c r="K524" s="3"/>
    </row>
    <row r="525" spans="1:11" x14ac:dyDescent="0.25">
      <c r="A525" s="3"/>
      <c r="B525" s="3"/>
      <c r="C525" s="4"/>
      <c r="D525" s="3"/>
      <c r="E525" s="3"/>
      <c r="F525" s="3"/>
      <c r="G525" s="5"/>
      <c r="H525" s="3"/>
      <c r="I525" s="3"/>
      <c r="J525" s="3"/>
      <c r="K525" s="3"/>
    </row>
    <row r="526" spans="1:11" ht="180" customHeight="1" x14ac:dyDescent="0.25">
      <c r="A526" s="3" t="s">
        <v>1</v>
      </c>
      <c r="B526" s="3" t="s">
        <v>22</v>
      </c>
      <c r="C526" s="4" t="s">
        <v>621</v>
      </c>
      <c r="D526" s="3"/>
      <c r="E526" s="3" t="s">
        <v>622</v>
      </c>
      <c r="F526" s="3" t="s">
        <v>377</v>
      </c>
      <c r="G526" s="5">
        <v>42210</v>
      </c>
      <c r="H526" s="3">
        <v>3</v>
      </c>
      <c r="I526" s="3"/>
      <c r="J526" s="3" t="s">
        <v>6</v>
      </c>
      <c r="K526" s="3"/>
    </row>
    <row r="527" spans="1:11" x14ac:dyDescent="0.25">
      <c r="A527" s="3"/>
      <c r="B527" s="3"/>
      <c r="C527" s="4"/>
      <c r="D527" s="3"/>
      <c r="E527" s="3"/>
      <c r="F527" s="3"/>
      <c r="G527" s="5"/>
      <c r="H527" s="3"/>
      <c r="I527" s="3"/>
      <c r="J527" s="3"/>
      <c r="K527" s="3"/>
    </row>
    <row r="528" spans="1:11" ht="180" customHeight="1" x14ac:dyDescent="0.25">
      <c r="A528" s="3" t="s">
        <v>1</v>
      </c>
      <c r="B528" s="3" t="s">
        <v>22</v>
      </c>
      <c r="C528" s="4" t="s">
        <v>623</v>
      </c>
      <c r="D528" s="3"/>
      <c r="E528" s="3" t="s">
        <v>624</v>
      </c>
      <c r="F528" s="3" t="s">
        <v>625</v>
      </c>
      <c r="G528" s="5">
        <v>42333</v>
      </c>
      <c r="H528" s="3">
        <v>3</v>
      </c>
      <c r="I528" s="3"/>
      <c r="J528" s="3" t="s">
        <v>6</v>
      </c>
      <c r="K528" s="3"/>
    </row>
    <row r="529" spans="1:11" x14ac:dyDescent="0.25">
      <c r="A529" s="3"/>
      <c r="B529" s="3"/>
      <c r="C529" s="4"/>
      <c r="D529" s="3"/>
      <c r="E529" s="3"/>
      <c r="F529" s="3"/>
      <c r="G529" s="5"/>
      <c r="H529" s="3"/>
      <c r="I529" s="3"/>
      <c r="J529" s="3"/>
      <c r="K529" s="3"/>
    </row>
    <row r="530" spans="1:11" ht="180" customHeight="1" x14ac:dyDescent="0.25">
      <c r="A530" s="3" t="s">
        <v>1</v>
      </c>
      <c r="B530" s="3" t="s">
        <v>22</v>
      </c>
      <c r="C530" s="4" t="s">
        <v>626</v>
      </c>
      <c r="D530" s="3"/>
      <c r="E530" s="3" t="s">
        <v>627</v>
      </c>
      <c r="F530" s="3" t="s">
        <v>628</v>
      </c>
      <c r="G530" s="5">
        <v>42029</v>
      </c>
      <c r="H530" s="3">
        <v>3</v>
      </c>
      <c r="I530" s="3"/>
      <c r="J530" s="3" t="s">
        <v>6</v>
      </c>
      <c r="K530" s="3"/>
    </row>
    <row r="531" spans="1:11" x14ac:dyDescent="0.25">
      <c r="A531" s="3"/>
      <c r="B531" s="3"/>
      <c r="C531" s="4"/>
      <c r="D531" s="3"/>
      <c r="E531" s="3"/>
      <c r="F531" s="3"/>
      <c r="G531" s="5"/>
      <c r="H531" s="3"/>
      <c r="I531" s="3"/>
      <c r="J531" s="3"/>
      <c r="K531" s="3"/>
    </row>
    <row r="532" spans="1:11" ht="180" customHeight="1" x14ac:dyDescent="0.25">
      <c r="A532" s="3" t="s">
        <v>1</v>
      </c>
      <c r="B532" s="3" t="s">
        <v>2</v>
      </c>
      <c r="C532" s="4" t="s">
        <v>629</v>
      </c>
      <c r="D532" s="3"/>
      <c r="E532" s="3" t="s">
        <v>630</v>
      </c>
      <c r="F532" s="3" t="s">
        <v>628</v>
      </c>
      <c r="G532" s="3">
        <f>-1 / 25</f>
        <v>-0.04</v>
      </c>
      <c r="H532" s="3">
        <v>3</v>
      </c>
      <c r="I532" s="3"/>
      <c r="J532" s="3" t="s">
        <v>6</v>
      </c>
      <c r="K532" s="3"/>
    </row>
    <row r="533" spans="1:11" x14ac:dyDescent="0.25">
      <c r="A533" s="3"/>
      <c r="B533" s="3"/>
      <c r="C533" s="4"/>
      <c r="D533" s="3"/>
      <c r="E533" s="3"/>
      <c r="F533" s="3"/>
      <c r="G533" s="3"/>
      <c r="H533" s="3"/>
      <c r="I533" s="3"/>
      <c r="J533" s="3"/>
      <c r="K533" s="3"/>
    </row>
    <row r="534" spans="1:11" ht="165" customHeight="1" x14ac:dyDescent="0.25">
      <c r="A534" s="3" t="s">
        <v>1</v>
      </c>
      <c r="B534" s="3" t="s">
        <v>2</v>
      </c>
      <c r="C534" s="4" t="s">
        <v>631</v>
      </c>
      <c r="D534" s="3"/>
      <c r="E534" s="3" t="s">
        <v>632</v>
      </c>
      <c r="F534" s="3" t="s">
        <v>633</v>
      </c>
      <c r="G534" s="3">
        <f>-3 / 25</f>
        <v>-0.12</v>
      </c>
      <c r="H534" s="3">
        <v>3</v>
      </c>
      <c r="I534" s="3"/>
      <c r="J534" s="3" t="s">
        <v>6</v>
      </c>
      <c r="K534" s="3"/>
    </row>
    <row r="535" spans="1:11" x14ac:dyDescent="0.25">
      <c r="A535" s="3"/>
      <c r="B535" s="3"/>
      <c r="C535" s="4"/>
      <c r="D535" s="3"/>
      <c r="E535" s="3"/>
      <c r="F535" s="3"/>
      <c r="G535" s="3"/>
      <c r="H535" s="3"/>
      <c r="I535" s="3"/>
      <c r="J535" s="3"/>
      <c r="K535" s="3"/>
    </row>
    <row r="536" spans="1:11" ht="210" customHeight="1" x14ac:dyDescent="0.25">
      <c r="A536" s="3" t="s">
        <v>1</v>
      </c>
      <c r="B536" s="3" t="s">
        <v>2</v>
      </c>
      <c r="C536" s="4" t="s">
        <v>634</v>
      </c>
      <c r="D536" s="3"/>
      <c r="E536" s="3" t="s">
        <v>635</v>
      </c>
      <c r="F536" s="3" t="s">
        <v>636</v>
      </c>
      <c r="G536" s="3">
        <f>-1 / 30</f>
        <v>-3.3333333333333333E-2</v>
      </c>
      <c r="H536" s="3">
        <v>3</v>
      </c>
      <c r="I536" s="3"/>
      <c r="J536" s="3" t="s">
        <v>6</v>
      </c>
      <c r="K536" s="3"/>
    </row>
    <row r="537" spans="1:11" x14ac:dyDescent="0.25">
      <c r="A537" s="3"/>
      <c r="B537" s="3"/>
      <c r="C537" s="4"/>
      <c r="D537" s="3"/>
      <c r="E537" s="3"/>
      <c r="F537" s="3"/>
      <c r="G537" s="3"/>
      <c r="H537" s="3"/>
      <c r="I537" s="3"/>
      <c r="J537" s="3"/>
      <c r="K537" s="3"/>
    </row>
    <row r="538" spans="1:11" ht="210" customHeight="1" x14ac:dyDescent="0.25">
      <c r="A538" s="3" t="s">
        <v>1</v>
      </c>
      <c r="B538" s="3" t="s">
        <v>22</v>
      </c>
      <c r="C538" s="4" t="s">
        <v>637</v>
      </c>
      <c r="D538" s="3"/>
      <c r="E538" s="3" t="s">
        <v>638</v>
      </c>
      <c r="F538" s="3" t="s">
        <v>636</v>
      </c>
      <c r="G538" s="5">
        <v>42034</v>
      </c>
      <c r="H538" s="3">
        <v>3</v>
      </c>
      <c r="I538" s="3"/>
      <c r="J538" s="3" t="s">
        <v>6</v>
      </c>
      <c r="K538" s="3"/>
    </row>
    <row r="539" spans="1:11" x14ac:dyDescent="0.25">
      <c r="A539" s="3"/>
      <c r="B539" s="3"/>
      <c r="C539" s="4"/>
      <c r="D539" s="3"/>
      <c r="E539" s="3"/>
      <c r="F539" s="3"/>
      <c r="G539" s="5"/>
      <c r="H539" s="3"/>
      <c r="I539" s="3"/>
      <c r="J539" s="3"/>
      <c r="K539" s="3"/>
    </row>
    <row r="540" spans="1:11" ht="210" customHeight="1" x14ac:dyDescent="0.25">
      <c r="A540" s="3" t="s">
        <v>1</v>
      </c>
      <c r="B540" s="3" t="s">
        <v>22</v>
      </c>
      <c r="C540" s="4" t="s">
        <v>639</v>
      </c>
      <c r="D540" s="3"/>
      <c r="E540" s="3" t="s">
        <v>640</v>
      </c>
      <c r="F540" s="3" t="s">
        <v>641</v>
      </c>
      <c r="G540" s="5">
        <v>42060</v>
      </c>
      <c r="H540" s="3">
        <v>3</v>
      </c>
      <c r="I540" s="3"/>
      <c r="J540" s="3" t="s">
        <v>6</v>
      </c>
      <c r="K540" s="3"/>
    </row>
    <row r="541" spans="1:11" x14ac:dyDescent="0.25">
      <c r="A541" s="3"/>
      <c r="B541" s="3"/>
      <c r="C541" s="4"/>
      <c r="D541" s="3"/>
      <c r="E541" s="3"/>
      <c r="F541" s="3"/>
      <c r="G541" s="5"/>
      <c r="H541" s="3"/>
      <c r="I541" s="3"/>
      <c r="J541" s="3"/>
      <c r="K541" s="3"/>
    </row>
    <row r="542" spans="1:11" ht="195" customHeight="1" x14ac:dyDescent="0.25">
      <c r="A542" s="3" t="s">
        <v>1</v>
      </c>
      <c r="B542" s="3" t="s">
        <v>2</v>
      </c>
      <c r="C542" s="4" t="s">
        <v>642</v>
      </c>
      <c r="D542" s="3"/>
      <c r="E542" s="3" t="s">
        <v>643</v>
      </c>
      <c r="F542" s="3" t="s">
        <v>636</v>
      </c>
      <c r="G542" s="3">
        <f>-1 / 30</f>
        <v>-3.3333333333333333E-2</v>
      </c>
      <c r="H542" s="3">
        <v>3</v>
      </c>
      <c r="I542" s="3"/>
      <c r="J542" s="3" t="s">
        <v>6</v>
      </c>
      <c r="K542" s="3"/>
    </row>
    <row r="543" spans="1:11" x14ac:dyDescent="0.25">
      <c r="A543" s="3"/>
      <c r="B543" s="3"/>
      <c r="C543" s="4"/>
      <c r="D543" s="3"/>
      <c r="E543" s="3"/>
      <c r="F543" s="3"/>
      <c r="G543" s="3"/>
      <c r="H543" s="3"/>
      <c r="I543" s="3"/>
      <c r="J543" s="3"/>
      <c r="K543" s="3"/>
    </row>
    <row r="544" spans="1:11" ht="165" customHeight="1" x14ac:dyDescent="0.25">
      <c r="A544" s="3" t="s">
        <v>1</v>
      </c>
      <c r="B544" s="3" t="s">
        <v>22</v>
      </c>
      <c r="C544" s="4" t="s">
        <v>644</v>
      </c>
      <c r="D544" s="3"/>
      <c r="E544" s="3" t="s">
        <v>645</v>
      </c>
      <c r="F544" s="3" t="s">
        <v>646</v>
      </c>
      <c r="G544" s="5">
        <v>42029</v>
      </c>
      <c r="H544" s="3">
        <v>3</v>
      </c>
      <c r="I544" s="3"/>
      <c r="J544" s="3" t="s">
        <v>6</v>
      </c>
      <c r="K544" s="3"/>
    </row>
    <row r="545" spans="1:11" x14ac:dyDescent="0.25">
      <c r="A545" s="3"/>
      <c r="B545" s="3"/>
      <c r="C545" s="4"/>
      <c r="D545" s="3"/>
      <c r="E545" s="3"/>
      <c r="F545" s="3"/>
      <c r="G545" s="5"/>
      <c r="H545" s="3"/>
      <c r="I545" s="3"/>
      <c r="J545" s="3"/>
      <c r="K545" s="3"/>
    </row>
    <row r="546" spans="1:11" ht="165" customHeight="1" x14ac:dyDescent="0.25">
      <c r="A546" s="3" t="s">
        <v>1</v>
      </c>
      <c r="B546" s="3" t="s">
        <v>2</v>
      </c>
      <c r="C546" s="4" t="s">
        <v>647</v>
      </c>
      <c r="D546" s="3"/>
      <c r="E546" s="3" t="s">
        <v>648</v>
      </c>
      <c r="F546" s="3" t="s">
        <v>636</v>
      </c>
      <c r="G546" s="3">
        <f>-4 / 25</f>
        <v>-0.16</v>
      </c>
      <c r="H546" s="3">
        <v>3</v>
      </c>
      <c r="I546" s="3"/>
      <c r="J546" s="3" t="s">
        <v>6</v>
      </c>
      <c r="K546" s="3"/>
    </row>
    <row r="547" spans="1:11" x14ac:dyDescent="0.25">
      <c r="A547" s="3"/>
      <c r="B547" s="3"/>
      <c r="C547" s="4"/>
      <c r="D547" s="3"/>
      <c r="E547" s="3"/>
      <c r="F547" s="3"/>
      <c r="G547" s="3"/>
      <c r="H547" s="3"/>
      <c r="I547" s="3"/>
      <c r="J547" s="3"/>
      <c r="K547" s="3"/>
    </row>
    <row r="548" spans="1:11" ht="195" customHeight="1" x14ac:dyDescent="0.25">
      <c r="A548" s="3" t="s">
        <v>1</v>
      </c>
      <c r="B548" s="3" t="s">
        <v>2</v>
      </c>
      <c r="C548" s="4" t="s">
        <v>649</v>
      </c>
      <c r="D548" s="3"/>
      <c r="E548" s="3" t="s">
        <v>650</v>
      </c>
      <c r="F548" s="3" t="s">
        <v>651</v>
      </c>
      <c r="G548" s="3">
        <f>-1 / 25</f>
        <v>-0.04</v>
      </c>
      <c r="H548" s="3">
        <v>3</v>
      </c>
      <c r="I548" s="3"/>
      <c r="J548" s="3" t="s">
        <v>6</v>
      </c>
      <c r="K548" s="3"/>
    </row>
    <row r="549" spans="1:11" x14ac:dyDescent="0.25">
      <c r="A549" s="3"/>
      <c r="B549" s="3"/>
      <c r="C549" s="4"/>
      <c r="D549" s="3"/>
      <c r="E549" s="3"/>
      <c r="F549" s="3"/>
      <c r="G549" s="3"/>
      <c r="H549" s="3"/>
      <c r="I549" s="3"/>
      <c r="J549" s="3"/>
      <c r="K549" s="3"/>
    </row>
    <row r="550" spans="1:11" ht="195" customHeight="1" x14ac:dyDescent="0.25">
      <c r="A550" s="3" t="s">
        <v>1</v>
      </c>
      <c r="B550" s="3" t="s">
        <v>2</v>
      </c>
      <c r="C550" s="4" t="s">
        <v>652</v>
      </c>
      <c r="D550" s="3"/>
      <c r="E550" s="3" t="s">
        <v>653</v>
      </c>
      <c r="F550" s="3" t="s">
        <v>651</v>
      </c>
      <c r="G550" s="3" t="s">
        <v>204</v>
      </c>
      <c r="H550" s="3">
        <v>3</v>
      </c>
      <c r="I550" s="3"/>
      <c r="J550" s="3" t="s">
        <v>6</v>
      </c>
      <c r="K550" s="3"/>
    </row>
    <row r="551" spans="1:11" x14ac:dyDescent="0.25">
      <c r="A551" s="3"/>
      <c r="B551" s="3"/>
      <c r="C551" s="4"/>
      <c r="D551" s="3"/>
      <c r="E551" s="3"/>
      <c r="F551" s="3"/>
      <c r="G551" s="3"/>
      <c r="H551" s="3"/>
      <c r="I551" s="3"/>
      <c r="J551" s="3"/>
      <c r="K551" s="3"/>
    </row>
    <row r="552" spans="1:11" ht="195" customHeight="1" x14ac:dyDescent="0.25">
      <c r="A552" s="3" t="s">
        <v>1</v>
      </c>
      <c r="B552" s="3" t="s">
        <v>22</v>
      </c>
      <c r="C552" s="4" t="s">
        <v>654</v>
      </c>
      <c r="D552" s="3"/>
      <c r="E552" s="3" t="s">
        <v>655</v>
      </c>
      <c r="F552" s="3" t="s">
        <v>503</v>
      </c>
      <c r="G552" s="5">
        <v>42029</v>
      </c>
      <c r="H552" s="3">
        <v>3</v>
      </c>
      <c r="I552" s="3"/>
      <c r="J552" s="3" t="s">
        <v>6</v>
      </c>
      <c r="K552" s="3"/>
    </row>
    <row r="553" spans="1:11" x14ac:dyDescent="0.25">
      <c r="A553" s="3"/>
      <c r="B553" s="3"/>
      <c r="C553" s="4"/>
      <c r="D553" s="3"/>
      <c r="E553" s="3"/>
      <c r="F553" s="3"/>
      <c r="G553" s="5"/>
      <c r="H553" s="3"/>
      <c r="I553" s="3"/>
      <c r="J553" s="3"/>
      <c r="K553" s="3"/>
    </row>
    <row r="554" spans="1:11" ht="195" customHeight="1" x14ac:dyDescent="0.25">
      <c r="A554" s="3" t="s">
        <v>1</v>
      </c>
      <c r="B554" s="3" t="s">
        <v>22</v>
      </c>
      <c r="C554" s="4" t="s">
        <v>656</v>
      </c>
      <c r="D554" s="3"/>
      <c r="E554" s="3" t="s">
        <v>657</v>
      </c>
      <c r="F554" s="3" t="s">
        <v>503</v>
      </c>
      <c r="G554" s="5">
        <v>42029</v>
      </c>
      <c r="H554" s="3">
        <v>3</v>
      </c>
      <c r="I554" s="3"/>
      <c r="J554" s="3" t="s">
        <v>6</v>
      </c>
      <c r="K554" s="3"/>
    </row>
    <row r="555" spans="1:11" x14ac:dyDescent="0.25">
      <c r="A555" s="3"/>
      <c r="B555" s="3"/>
      <c r="C555" s="4"/>
      <c r="D555" s="3"/>
      <c r="E555" s="3"/>
      <c r="F555" s="3"/>
      <c r="G555" s="5"/>
      <c r="H555" s="3"/>
      <c r="I555" s="3"/>
      <c r="J555" s="3"/>
      <c r="K555" s="3"/>
    </row>
    <row r="556" spans="1:11" ht="195" customHeight="1" x14ac:dyDescent="0.25">
      <c r="A556" s="3" t="s">
        <v>1</v>
      </c>
      <c r="B556" s="3" t="s">
        <v>2</v>
      </c>
      <c r="C556" s="4" t="s">
        <v>658</v>
      </c>
      <c r="D556" s="3"/>
      <c r="E556" s="3" t="s">
        <v>659</v>
      </c>
      <c r="F556" s="3" t="s">
        <v>487</v>
      </c>
      <c r="G556" s="3" t="s">
        <v>204</v>
      </c>
      <c r="H556" s="3">
        <v>3</v>
      </c>
      <c r="I556" s="3"/>
      <c r="J556" s="3" t="s">
        <v>6</v>
      </c>
      <c r="K556" s="3"/>
    </row>
    <row r="557" spans="1:11" x14ac:dyDescent="0.25">
      <c r="A557" s="3"/>
      <c r="B557" s="3"/>
      <c r="C557" s="4"/>
      <c r="D557" s="3"/>
      <c r="E557" s="3"/>
      <c r="F557" s="3"/>
      <c r="G557" s="3"/>
      <c r="H557" s="3"/>
      <c r="I557" s="3"/>
      <c r="J557" s="3"/>
      <c r="K557" s="3"/>
    </row>
    <row r="558" spans="1:11" ht="180" customHeight="1" x14ac:dyDescent="0.25">
      <c r="A558" s="3" t="s">
        <v>1</v>
      </c>
      <c r="B558" s="3" t="s">
        <v>22</v>
      </c>
      <c r="C558" s="4" t="s">
        <v>660</v>
      </c>
      <c r="D558" s="3"/>
      <c r="E558" s="3" t="s">
        <v>661</v>
      </c>
      <c r="F558" s="3" t="s">
        <v>487</v>
      </c>
      <c r="G558" s="5">
        <v>42060</v>
      </c>
      <c r="H558" s="3">
        <v>3</v>
      </c>
      <c r="I558" s="3"/>
      <c r="J558" s="3" t="s">
        <v>6</v>
      </c>
      <c r="K558" s="3"/>
    </row>
    <row r="559" spans="1:11" x14ac:dyDescent="0.25">
      <c r="A559" s="3"/>
      <c r="B559" s="3"/>
      <c r="C559" s="4"/>
      <c r="D559" s="3"/>
      <c r="E559" s="3"/>
      <c r="F559" s="3"/>
      <c r="G559" s="5"/>
      <c r="H559" s="3"/>
      <c r="I559" s="3"/>
      <c r="J559" s="3"/>
      <c r="K559" s="3"/>
    </row>
    <row r="560" spans="1:11" ht="180" customHeight="1" x14ac:dyDescent="0.25">
      <c r="A560" s="3" t="s">
        <v>1</v>
      </c>
      <c r="B560" s="3" t="s">
        <v>22</v>
      </c>
      <c r="C560" s="4" t="s">
        <v>662</v>
      </c>
      <c r="D560" s="3"/>
      <c r="E560" s="3" t="s">
        <v>663</v>
      </c>
      <c r="F560" s="3" t="s">
        <v>664</v>
      </c>
      <c r="G560" s="3" t="s">
        <v>383</v>
      </c>
      <c r="H560" s="3">
        <v>3</v>
      </c>
      <c r="I560" s="3"/>
      <c r="J560" s="3" t="s">
        <v>6</v>
      </c>
      <c r="K560" s="3"/>
    </row>
    <row r="561" spans="1:11" x14ac:dyDescent="0.25">
      <c r="A561" s="3"/>
      <c r="B561" s="3"/>
      <c r="C561" s="4"/>
      <c r="D561" s="3"/>
      <c r="E561" s="3"/>
      <c r="F561" s="3"/>
      <c r="G561" s="3"/>
      <c r="H561" s="3"/>
      <c r="I561" s="3"/>
      <c r="J561" s="3"/>
      <c r="K561" s="3"/>
    </row>
    <row r="562" spans="1:11" ht="180" customHeight="1" x14ac:dyDescent="0.25">
      <c r="A562" s="3" t="s">
        <v>1</v>
      </c>
      <c r="B562" s="3" t="s">
        <v>2</v>
      </c>
      <c r="C562" s="4" t="s">
        <v>665</v>
      </c>
      <c r="D562" s="3"/>
      <c r="E562" s="3" t="s">
        <v>666</v>
      </c>
      <c r="F562" s="3" t="s">
        <v>413</v>
      </c>
      <c r="G562" s="3">
        <f>-1 / 25</f>
        <v>-0.04</v>
      </c>
      <c r="H562" s="3">
        <v>3</v>
      </c>
      <c r="I562" s="3"/>
      <c r="J562" s="3" t="s">
        <v>6</v>
      </c>
      <c r="K562" s="3"/>
    </row>
    <row r="563" spans="1:11" x14ac:dyDescent="0.25">
      <c r="A563" s="3"/>
      <c r="B563" s="3"/>
      <c r="C563" s="4"/>
      <c r="D563" s="3"/>
      <c r="E563" s="3"/>
      <c r="F563" s="3"/>
      <c r="G563" s="3"/>
      <c r="H563" s="3"/>
      <c r="I563" s="3"/>
      <c r="J563" s="3"/>
      <c r="K563" s="3"/>
    </row>
    <row r="564" spans="1:11" ht="180" customHeight="1" x14ac:dyDescent="0.25">
      <c r="A564" s="3" t="s">
        <v>1</v>
      </c>
      <c r="B564" s="3" t="s">
        <v>22</v>
      </c>
      <c r="C564" s="4" t="s">
        <v>667</v>
      </c>
      <c r="D564" s="3"/>
      <c r="E564" s="3" t="s">
        <v>668</v>
      </c>
      <c r="F564" s="3" t="s">
        <v>496</v>
      </c>
      <c r="G564" s="5">
        <v>42029</v>
      </c>
      <c r="H564" s="3">
        <v>3</v>
      </c>
      <c r="I564" s="3"/>
      <c r="J564" s="3" t="s">
        <v>6</v>
      </c>
      <c r="K564" s="3"/>
    </row>
    <row r="565" spans="1:11" x14ac:dyDescent="0.25">
      <c r="A565" s="3"/>
      <c r="B565" s="3"/>
      <c r="C565" s="4"/>
      <c r="D565" s="3"/>
      <c r="E565" s="3"/>
      <c r="F565" s="3"/>
      <c r="G565" s="5"/>
      <c r="H565" s="3"/>
      <c r="I565" s="3"/>
      <c r="J565" s="3"/>
      <c r="K565" s="3"/>
    </row>
    <row r="566" spans="1:11" ht="180" customHeight="1" x14ac:dyDescent="0.25">
      <c r="A566" s="3" t="s">
        <v>1</v>
      </c>
      <c r="B566" s="3" t="s">
        <v>22</v>
      </c>
      <c r="C566" s="4" t="s">
        <v>669</v>
      </c>
      <c r="D566" s="3"/>
      <c r="E566" s="3" t="s">
        <v>670</v>
      </c>
      <c r="F566" s="3" t="s">
        <v>496</v>
      </c>
      <c r="G566" s="5">
        <v>42029</v>
      </c>
      <c r="H566" s="3">
        <v>3</v>
      </c>
      <c r="I566" s="3"/>
      <c r="J566" s="3" t="s">
        <v>6</v>
      </c>
      <c r="K566" s="3"/>
    </row>
    <row r="567" spans="1:11" x14ac:dyDescent="0.25">
      <c r="A567" s="3"/>
      <c r="B567" s="3"/>
      <c r="C567" s="4"/>
      <c r="D567" s="3"/>
      <c r="E567" s="3"/>
      <c r="F567" s="3"/>
      <c r="G567" s="5"/>
      <c r="H567" s="3"/>
      <c r="I567" s="3"/>
      <c r="J567" s="3"/>
      <c r="K567" s="3"/>
    </row>
    <row r="568" spans="1:11" ht="180" customHeight="1" x14ac:dyDescent="0.25">
      <c r="A568" s="3" t="s">
        <v>1</v>
      </c>
      <c r="B568" s="3" t="s">
        <v>2</v>
      </c>
      <c r="C568" s="4" t="s">
        <v>671</v>
      </c>
      <c r="D568" s="3"/>
      <c r="E568" s="3" t="s">
        <v>672</v>
      </c>
      <c r="F568" s="3" t="s">
        <v>673</v>
      </c>
      <c r="G568" s="3" t="s">
        <v>132</v>
      </c>
      <c r="H568" s="3">
        <v>3</v>
      </c>
      <c r="I568" s="3"/>
      <c r="J568" s="3" t="s">
        <v>6</v>
      </c>
      <c r="K568" s="3"/>
    </row>
    <row r="569" spans="1:11" x14ac:dyDescent="0.25">
      <c r="A569" s="3"/>
      <c r="B569" s="3"/>
      <c r="C569" s="4"/>
      <c r="D569" s="3"/>
      <c r="E569" s="3"/>
      <c r="F569" s="3"/>
      <c r="G569" s="3"/>
      <c r="H569" s="3"/>
      <c r="I569" s="3"/>
      <c r="J569" s="3"/>
      <c r="K569" s="3"/>
    </row>
    <row r="570" spans="1:11" ht="180" customHeight="1" x14ac:dyDescent="0.25">
      <c r="A570" s="3" t="s">
        <v>1</v>
      </c>
      <c r="B570" s="3" t="s">
        <v>2</v>
      </c>
      <c r="C570" s="4" t="s">
        <v>674</v>
      </c>
      <c r="D570" s="3"/>
      <c r="E570" s="3" t="s">
        <v>675</v>
      </c>
      <c r="F570" s="3" t="s">
        <v>673</v>
      </c>
      <c r="G570" s="3">
        <f>-1 / 16</f>
        <v>-6.25E-2</v>
      </c>
      <c r="H570" s="3">
        <v>3</v>
      </c>
      <c r="I570" s="3"/>
      <c r="J570" s="3" t="s">
        <v>6</v>
      </c>
      <c r="K570" s="3"/>
    </row>
    <row r="571" spans="1:11" x14ac:dyDescent="0.25">
      <c r="A571" s="3"/>
      <c r="B571" s="3"/>
      <c r="C571" s="4"/>
      <c r="D571" s="3"/>
      <c r="E571" s="3"/>
      <c r="F571" s="3"/>
      <c r="G571" s="3"/>
      <c r="H571" s="3"/>
      <c r="I571" s="3"/>
      <c r="J571" s="3"/>
      <c r="K571" s="3"/>
    </row>
    <row r="572" spans="1:11" ht="180" customHeight="1" x14ac:dyDescent="0.25">
      <c r="A572" s="3" t="s">
        <v>1</v>
      </c>
      <c r="B572" s="3" t="s">
        <v>2</v>
      </c>
      <c r="C572" s="4" t="s">
        <v>676</v>
      </c>
      <c r="D572" s="3"/>
      <c r="E572" s="3" t="s">
        <v>677</v>
      </c>
      <c r="F572" s="3" t="s">
        <v>678</v>
      </c>
      <c r="G572" s="3" t="s">
        <v>204</v>
      </c>
      <c r="H572" s="3">
        <v>3</v>
      </c>
      <c r="I572" s="3"/>
      <c r="J572" s="3" t="s">
        <v>6</v>
      </c>
      <c r="K572" s="3"/>
    </row>
    <row r="573" spans="1:11" x14ac:dyDescent="0.25">
      <c r="A573" s="3"/>
      <c r="B573" s="3"/>
      <c r="C573" s="4"/>
      <c r="D573" s="3"/>
      <c r="E573" s="3"/>
      <c r="F573" s="3"/>
      <c r="G573" s="3"/>
      <c r="H573" s="3"/>
      <c r="I573" s="3"/>
      <c r="J573" s="3"/>
      <c r="K573" s="3"/>
    </row>
    <row r="574" spans="1:11" ht="180" customHeight="1" x14ac:dyDescent="0.25">
      <c r="A574" s="3" t="s">
        <v>1</v>
      </c>
      <c r="B574" s="3" t="s">
        <v>2</v>
      </c>
      <c r="C574" s="4" t="s">
        <v>679</v>
      </c>
      <c r="D574" s="3"/>
      <c r="E574" s="3" t="s">
        <v>680</v>
      </c>
      <c r="F574" s="3" t="s">
        <v>681</v>
      </c>
      <c r="G574" s="3" t="s">
        <v>132</v>
      </c>
      <c r="H574" s="3">
        <v>3</v>
      </c>
      <c r="I574" s="3"/>
      <c r="J574" s="3" t="s">
        <v>6</v>
      </c>
      <c r="K574" s="3"/>
    </row>
    <row r="575" spans="1:11" x14ac:dyDescent="0.25">
      <c r="A575" s="3"/>
      <c r="B575" s="3"/>
      <c r="C575" s="4"/>
      <c r="D575" s="3"/>
      <c r="E575" s="3"/>
      <c r="F575" s="3"/>
      <c r="G575" s="3"/>
      <c r="H575" s="3"/>
      <c r="I575" s="3"/>
      <c r="J575" s="3"/>
      <c r="K575" s="3"/>
    </row>
    <row r="576" spans="1:11" ht="180" customHeight="1" x14ac:dyDescent="0.25">
      <c r="A576" s="3" t="s">
        <v>1</v>
      </c>
      <c r="B576" s="3" t="s">
        <v>22</v>
      </c>
      <c r="C576" s="4" t="s">
        <v>682</v>
      </c>
      <c r="D576" s="3"/>
      <c r="E576" s="3" t="s">
        <v>683</v>
      </c>
      <c r="F576" s="3" t="s">
        <v>684</v>
      </c>
      <c r="G576" s="5">
        <v>42020</v>
      </c>
      <c r="H576" s="3">
        <v>3</v>
      </c>
      <c r="I576" s="3"/>
      <c r="J576" s="3" t="s">
        <v>6</v>
      </c>
      <c r="K576" s="3"/>
    </row>
    <row r="577" spans="1:14" x14ac:dyDescent="0.25">
      <c r="A577" s="3"/>
      <c r="B577" s="3"/>
      <c r="C577" s="4"/>
      <c r="D577" s="3"/>
      <c r="E577" s="3"/>
      <c r="F577" s="3"/>
      <c r="G577" s="5"/>
      <c r="H577" s="3"/>
      <c r="I577" s="3"/>
      <c r="J577" s="3"/>
      <c r="K577" s="3"/>
    </row>
    <row r="578" spans="1:14" ht="180" customHeight="1" x14ac:dyDescent="0.25">
      <c r="A578" s="3" t="s">
        <v>1</v>
      </c>
      <c r="B578" s="3" t="s">
        <v>22</v>
      </c>
      <c r="C578" s="4" t="s">
        <v>685</v>
      </c>
      <c r="D578" s="3"/>
      <c r="E578" s="3" t="s">
        <v>686</v>
      </c>
      <c r="F578" s="3" t="s">
        <v>687</v>
      </c>
      <c r="G578" s="5">
        <v>42029</v>
      </c>
      <c r="H578" s="3">
        <v>3</v>
      </c>
      <c r="I578" s="3"/>
      <c r="J578" s="3" t="s">
        <v>6</v>
      </c>
      <c r="K578" s="3"/>
    </row>
    <row r="579" spans="1:14" x14ac:dyDescent="0.25">
      <c r="A579" s="3"/>
      <c r="B579" s="3"/>
      <c r="C579" s="4"/>
      <c r="D579" s="3"/>
      <c r="E579" s="3"/>
      <c r="F579" s="3"/>
      <c r="G579" s="5"/>
      <c r="H579" s="3"/>
      <c r="I579" s="3"/>
      <c r="J579" s="3"/>
      <c r="K579" s="3"/>
    </row>
    <row r="580" spans="1:14" ht="180" customHeight="1" x14ac:dyDescent="0.25">
      <c r="A580" s="3" t="s">
        <v>1</v>
      </c>
      <c r="B580" s="3" t="s">
        <v>22</v>
      </c>
      <c r="C580" s="4" t="s">
        <v>688</v>
      </c>
      <c r="D580" s="3"/>
      <c r="E580" s="3" t="s">
        <v>689</v>
      </c>
      <c r="F580" s="3" t="s">
        <v>687</v>
      </c>
      <c r="G580" s="5">
        <v>42020</v>
      </c>
      <c r="H580" s="3">
        <v>3</v>
      </c>
      <c r="I580" s="3"/>
      <c r="J580" s="3" t="s">
        <v>6</v>
      </c>
      <c r="K580" s="3"/>
    </row>
    <row r="581" spans="1:14" x14ac:dyDescent="0.25">
      <c r="A581" s="3"/>
      <c r="B581" s="3"/>
      <c r="C581" s="4"/>
      <c r="D581" s="3"/>
      <c r="E581" s="3"/>
      <c r="F581" s="3"/>
      <c r="G581" s="5"/>
      <c r="H581" s="3"/>
      <c r="I581" s="3"/>
      <c r="J581" s="3"/>
      <c r="K581" s="3"/>
    </row>
    <row r="582" spans="1:14" ht="195" customHeight="1" x14ac:dyDescent="0.25">
      <c r="A582" s="3" t="s">
        <v>1</v>
      </c>
      <c r="B582" s="3" t="s">
        <v>22</v>
      </c>
      <c r="C582" s="4" t="s">
        <v>690</v>
      </c>
      <c r="D582" s="3"/>
      <c r="E582" s="3" t="s">
        <v>691</v>
      </c>
      <c r="F582" s="3" t="s">
        <v>334</v>
      </c>
      <c r="G582" s="5">
        <v>42201</v>
      </c>
      <c r="H582" s="3">
        <v>3</v>
      </c>
      <c r="I582" s="3"/>
      <c r="J582" s="3" t="s">
        <v>6</v>
      </c>
      <c r="K582" s="3"/>
    </row>
    <row r="583" spans="1:14" x14ac:dyDescent="0.25">
      <c r="A583" s="3"/>
      <c r="B583" s="3"/>
      <c r="C583" s="4"/>
      <c r="D583" s="3"/>
      <c r="E583" s="3"/>
      <c r="F583" s="3"/>
      <c r="G583" s="5"/>
      <c r="H583" s="3"/>
      <c r="I583" s="3"/>
      <c r="J583" s="3"/>
      <c r="K583" s="3"/>
    </row>
    <row r="584" spans="1:14" ht="150" customHeight="1" x14ac:dyDescent="0.25">
      <c r="A584" s="3" t="s">
        <v>1</v>
      </c>
      <c r="B584" s="3" t="s">
        <v>22</v>
      </c>
      <c r="C584" s="4" t="s">
        <v>692</v>
      </c>
      <c r="D584" s="3"/>
      <c r="E584" s="3" t="s">
        <v>693</v>
      </c>
      <c r="F584" s="3" t="s">
        <v>694</v>
      </c>
      <c r="G584" s="5">
        <v>42020</v>
      </c>
      <c r="H584" s="3">
        <v>3</v>
      </c>
      <c r="I584" s="3"/>
      <c r="J584" s="3" t="s">
        <v>6</v>
      </c>
      <c r="K584" s="3"/>
    </row>
    <row r="585" spans="1:14" x14ac:dyDescent="0.25">
      <c r="A585" s="3"/>
      <c r="B585" s="3"/>
      <c r="C585" s="4"/>
      <c r="D585" s="3"/>
      <c r="E585" s="3"/>
      <c r="F585" s="3"/>
      <c r="G585" s="5"/>
      <c r="H585" s="3"/>
      <c r="I585" s="3"/>
      <c r="J585" s="3"/>
      <c r="K585" s="3"/>
    </row>
    <row r="586" spans="1:14" ht="150" customHeight="1" x14ac:dyDescent="0.25">
      <c r="A586" s="3" t="s">
        <v>1</v>
      </c>
      <c r="B586" s="3" t="s">
        <v>2</v>
      </c>
      <c r="C586" s="4" t="s">
        <v>695</v>
      </c>
      <c r="D586" s="3"/>
      <c r="E586" s="3" t="s">
        <v>696</v>
      </c>
      <c r="F586" s="3" t="s">
        <v>694</v>
      </c>
      <c r="G586" s="3" t="s">
        <v>410</v>
      </c>
      <c r="H586" s="3">
        <v>0</v>
      </c>
      <c r="I586" s="3"/>
      <c r="J586" s="3" t="s">
        <v>6</v>
      </c>
      <c r="K586" s="3"/>
    </row>
    <row r="587" spans="1:14" x14ac:dyDescent="0.25">
      <c r="A587" s="3"/>
      <c r="B587" s="3"/>
      <c r="C587" s="4"/>
      <c r="D587" s="3"/>
      <c r="E587" s="3"/>
      <c r="F587" s="3"/>
      <c r="G587" s="3"/>
      <c r="H587" s="3"/>
      <c r="I587" s="3"/>
      <c r="J587" s="3"/>
      <c r="K587" s="3"/>
    </row>
    <row r="588" spans="1:14" ht="150" customHeight="1" x14ac:dyDescent="0.25">
      <c r="A588" s="3" t="s">
        <v>1</v>
      </c>
      <c r="B588" s="3" t="s">
        <v>22</v>
      </c>
      <c r="C588" s="4" t="s">
        <v>697</v>
      </c>
      <c r="D588" s="3"/>
      <c r="E588" s="3" t="s">
        <v>698</v>
      </c>
      <c r="F588" s="3" t="s">
        <v>694</v>
      </c>
      <c r="G588" s="5">
        <v>42012</v>
      </c>
      <c r="H588" s="3">
        <v>0</v>
      </c>
      <c r="I588" s="3"/>
      <c r="J588" s="3" t="s">
        <v>6</v>
      </c>
      <c r="K588" s="3"/>
    </row>
    <row r="589" spans="1:14" x14ac:dyDescent="0.25">
      <c r="A589" s="3"/>
      <c r="B589" s="3"/>
      <c r="C589" s="4"/>
      <c r="D589" s="3"/>
      <c r="E589" s="3"/>
      <c r="F589" s="3"/>
      <c r="G589" s="5"/>
      <c r="H589" s="3"/>
      <c r="I589" s="3"/>
      <c r="J589" s="3"/>
      <c r="K589" s="3"/>
      <c r="N589">
        <v>1</v>
      </c>
    </row>
    <row r="590" spans="1:14" ht="180" customHeight="1" x14ac:dyDescent="0.25">
      <c r="A590" s="3" t="s">
        <v>1</v>
      </c>
      <c r="B590" s="3" t="s">
        <v>2</v>
      </c>
      <c r="C590" s="4" t="s">
        <v>699</v>
      </c>
      <c r="D590" s="3"/>
      <c r="E590" s="3" t="s">
        <v>700</v>
      </c>
      <c r="F590" s="3" t="s">
        <v>453</v>
      </c>
      <c r="G590" s="3" t="s">
        <v>132</v>
      </c>
      <c r="H590" s="3">
        <v>3</v>
      </c>
      <c r="I590" s="3"/>
      <c r="J590" s="3" t="s">
        <v>6</v>
      </c>
      <c r="K590" s="3"/>
    </row>
    <row r="591" spans="1:14" x14ac:dyDescent="0.25">
      <c r="A591" s="3"/>
      <c r="B591" s="3"/>
      <c r="C591" s="4"/>
      <c r="D591" s="3"/>
      <c r="E591" s="3"/>
      <c r="F591" s="3"/>
      <c r="G591" s="3"/>
      <c r="H591" s="3"/>
      <c r="I591" s="3"/>
      <c r="J591" s="3"/>
      <c r="K591" s="3"/>
    </row>
    <row r="592" spans="1:14" ht="195" customHeight="1" x14ac:dyDescent="0.25">
      <c r="A592" s="3" t="s">
        <v>1</v>
      </c>
      <c r="B592" s="3" t="s">
        <v>2</v>
      </c>
      <c r="C592" s="4" t="s">
        <v>701</v>
      </c>
      <c r="D592" s="3"/>
      <c r="E592" s="3" t="s">
        <v>702</v>
      </c>
      <c r="F592" s="3" t="s">
        <v>703</v>
      </c>
      <c r="G592" s="3" t="s">
        <v>132</v>
      </c>
      <c r="H592" s="3">
        <v>3</v>
      </c>
      <c r="I592" s="3"/>
      <c r="J592" s="3" t="s">
        <v>6</v>
      </c>
      <c r="K592" s="3"/>
    </row>
    <row r="593" spans="1:11" x14ac:dyDescent="0.25">
      <c r="A593" s="3"/>
      <c r="B593" s="3"/>
      <c r="C593" s="4"/>
      <c r="D593" s="3"/>
      <c r="E593" s="3"/>
      <c r="F593" s="3"/>
      <c r="G593" s="3"/>
      <c r="H593" s="3"/>
      <c r="I593" s="3"/>
      <c r="J593" s="3"/>
      <c r="K593" s="3"/>
    </row>
    <row r="594" spans="1:11" ht="165" customHeight="1" x14ac:dyDescent="0.25">
      <c r="A594" s="3" t="s">
        <v>1</v>
      </c>
      <c r="B594" s="3" t="s">
        <v>2</v>
      </c>
      <c r="C594" s="4" t="s">
        <v>704</v>
      </c>
      <c r="D594" s="3"/>
      <c r="E594" s="3" t="s">
        <v>705</v>
      </c>
      <c r="F594" s="3" t="s">
        <v>411</v>
      </c>
      <c r="G594" s="3" t="s">
        <v>204</v>
      </c>
      <c r="H594" s="3">
        <v>3</v>
      </c>
      <c r="I594" s="3"/>
      <c r="J594" s="3" t="s">
        <v>6</v>
      </c>
      <c r="K594" s="3"/>
    </row>
    <row r="595" spans="1:11" x14ac:dyDescent="0.25">
      <c r="A595" s="3"/>
      <c r="B595" s="3"/>
      <c r="C595" s="4"/>
      <c r="D595" s="3"/>
      <c r="E595" s="3"/>
      <c r="F595" s="3"/>
      <c r="G595" s="3"/>
      <c r="H595" s="3"/>
      <c r="I595" s="3"/>
      <c r="J595" s="3"/>
      <c r="K595" s="3"/>
    </row>
    <row r="596" spans="1:11" ht="180" customHeight="1" x14ac:dyDescent="0.25">
      <c r="A596" s="3" t="s">
        <v>1</v>
      </c>
      <c r="B596" s="3" t="s">
        <v>2</v>
      </c>
      <c r="C596" s="4" t="s">
        <v>706</v>
      </c>
      <c r="D596" s="3"/>
      <c r="E596" s="3" t="s">
        <v>707</v>
      </c>
      <c r="F596" s="3" t="s">
        <v>664</v>
      </c>
      <c r="G596" s="3" t="s">
        <v>204</v>
      </c>
      <c r="H596" s="3">
        <v>3</v>
      </c>
      <c r="I596" s="3"/>
      <c r="J596" s="3" t="s">
        <v>6</v>
      </c>
      <c r="K596" s="3"/>
    </row>
    <row r="597" spans="1:11" x14ac:dyDescent="0.25">
      <c r="A597" s="3"/>
      <c r="B597" s="3"/>
      <c r="C597" s="4"/>
      <c r="D597" s="3"/>
      <c r="E597" s="3"/>
      <c r="F597" s="3"/>
      <c r="G597" s="3"/>
      <c r="H597" s="3"/>
      <c r="I597" s="3"/>
      <c r="J597" s="3"/>
      <c r="K597" s="3"/>
    </row>
    <row r="598" spans="1:11" ht="195" customHeight="1" x14ac:dyDescent="0.25">
      <c r="A598" s="3" t="s">
        <v>1</v>
      </c>
      <c r="B598" s="3" t="s">
        <v>2</v>
      </c>
      <c r="C598" s="4" t="s">
        <v>708</v>
      </c>
      <c r="D598" s="3"/>
      <c r="E598" s="3" t="s">
        <v>709</v>
      </c>
      <c r="F598" s="3" t="s">
        <v>710</v>
      </c>
      <c r="G598" s="3">
        <f>-1 / 25</f>
        <v>-0.04</v>
      </c>
      <c r="H598" s="3">
        <v>3</v>
      </c>
      <c r="I598" s="3"/>
      <c r="J598" s="3" t="s">
        <v>6</v>
      </c>
      <c r="K598" s="3"/>
    </row>
    <row r="599" spans="1:11" x14ac:dyDescent="0.25">
      <c r="A599" s="3"/>
      <c r="B599" s="3"/>
      <c r="C599" s="4"/>
      <c r="D599" s="3"/>
      <c r="E599" s="3"/>
      <c r="F599" s="3"/>
      <c r="G599" s="3"/>
      <c r="H599" s="3"/>
      <c r="I599" s="3"/>
      <c r="J599" s="3"/>
      <c r="K599" s="3"/>
    </row>
    <row r="600" spans="1:11" ht="195" customHeight="1" x14ac:dyDescent="0.25">
      <c r="A600" s="3" t="s">
        <v>1</v>
      </c>
      <c r="B600" s="3" t="s">
        <v>2</v>
      </c>
      <c r="C600" s="4" t="s">
        <v>711</v>
      </c>
      <c r="D600" s="3"/>
      <c r="E600" s="3" t="s">
        <v>712</v>
      </c>
      <c r="F600" s="3" t="s">
        <v>710</v>
      </c>
      <c r="G600" s="3">
        <f>-1 / 25</f>
        <v>-0.04</v>
      </c>
      <c r="H600" s="3">
        <v>3</v>
      </c>
      <c r="I600" s="3"/>
      <c r="J600" s="3" t="s">
        <v>6</v>
      </c>
      <c r="K600" s="3"/>
    </row>
    <row r="601" spans="1:11" x14ac:dyDescent="0.25">
      <c r="A601" s="3"/>
      <c r="B601" s="3"/>
      <c r="C601" s="4"/>
      <c r="D601" s="3"/>
      <c r="E601" s="3"/>
      <c r="F601" s="3"/>
      <c r="G601" s="3"/>
      <c r="H601" s="3"/>
      <c r="I601" s="3"/>
      <c r="J601" s="3"/>
      <c r="K601" s="3"/>
    </row>
    <row r="602" spans="1:11" ht="180" customHeight="1" x14ac:dyDescent="0.25">
      <c r="A602" s="3" t="s">
        <v>1</v>
      </c>
      <c r="B602" s="3" t="s">
        <v>22</v>
      </c>
      <c r="C602" s="4" t="s">
        <v>713</v>
      </c>
      <c r="D602" s="3"/>
      <c r="E602" s="3" t="s">
        <v>714</v>
      </c>
      <c r="F602" s="3" t="s">
        <v>582</v>
      </c>
      <c r="G602" s="5">
        <v>42029</v>
      </c>
      <c r="H602" s="3">
        <v>3</v>
      </c>
      <c r="I602" s="3"/>
      <c r="J602" s="3" t="s">
        <v>6</v>
      </c>
      <c r="K602" s="3"/>
    </row>
    <row r="603" spans="1:11" x14ac:dyDescent="0.25">
      <c r="A603" s="3"/>
      <c r="B603" s="3"/>
      <c r="C603" s="4"/>
      <c r="D603" s="3"/>
      <c r="E603" s="3"/>
      <c r="F603" s="3"/>
      <c r="G603" s="5"/>
      <c r="H603" s="3"/>
      <c r="I603" s="3"/>
      <c r="J603" s="3"/>
      <c r="K603" s="3"/>
    </row>
    <row r="604" spans="1:11" ht="180" customHeight="1" x14ac:dyDescent="0.25">
      <c r="A604" s="3" t="s">
        <v>1</v>
      </c>
      <c r="B604" s="3" t="s">
        <v>22</v>
      </c>
      <c r="C604" s="4" t="s">
        <v>715</v>
      </c>
      <c r="D604" s="3"/>
      <c r="E604" s="3" t="s">
        <v>716</v>
      </c>
      <c r="F604" s="3" t="s">
        <v>582</v>
      </c>
      <c r="G604" s="5">
        <v>42029</v>
      </c>
      <c r="H604" s="3">
        <v>3</v>
      </c>
      <c r="I604" s="3"/>
      <c r="J604" s="3" t="s">
        <v>6</v>
      </c>
      <c r="K604" s="3"/>
    </row>
    <row r="605" spans="1:11" x14ac:dyDescent="0.25">
      <c r="A605" s="3"/>
      <c r="B605" s="3"/>
      <c r="C605" s="4"/>
      <c r="D605" s="3"/>
      <c r="E605" s="3"/>
      <c r="F605" s="3"/>
      <c r="G605" s="5"/>
      <c r="H605" s="3"/>
      <c r="I605" s="3"/>
      <c r="J605" s="3"/>
      <c r="K605" s="3"/>
    </row>
    <row r="606" spans="1:11" ht="180" customHeight="1" x14ac:dyDescent="0.25">
      <c r="A606" s="3" t="s">
        <v>1</v>
      </c>
      <c r="B606" s="3" t="s">
        <v>22</v>
      </c>
      <c r="C606" s="4" t="s">
        <v>717</v>
      </c>
      <c r="D606" s="3"/>
      <c r="E606" s="3" t="s">
        <v>718</v>
      </c>
      <c r="F606" s="3" t="s">
        <v>719</v>
      </c>
      <c r="G606" s="5">
        <v>42029</v>
      </c>
      <c r="H606" s="3">
        <v>3</v>
      </c>
      <c r="I606" s="3"/>
      <c r="J606" s="3" t="s">
        <v>6</v>
      </c>
      <c r="K606" s="3"/>
    </row>
    <row r="607" spans="1:11" x14ac:dyDescent="0.25">
      <c r="A607" s="3"/>
      <c r="B607" s="3"/>
      <c r="C607" s="4"/>
      <c r="D607" s="3"/>
      <c r="E607" s="3"/>
      <c r="F607" s="3"/>
      <c r="G607" s="5"/>
      <c r="H607" s="3"/>
      <c r="I607" s="3"/>
      <c r="J607" s="3"/>
      <c r="K607" s="3"/>
    </row>
    <row r="608" spans="1:11" ht="180" customHeight="1" x14ac:dyDescent="0.25">
      <c r="A608" s="3" t="s">
        <v>1</v>
      </c>
      <c r="B608" s="3" t="s">
        <v>2</v>
      </c>
      <c r="C608" s="4" t="s">
        <v>720</v>
      </c>
      <c r="D608" s="3"/>
      <c r="E608" s="3" t="s">
        <v>721</v>
      </c>
      <c r="F608" s="3" t="s">
        <v>719</v>
      </c>
      <c r="G608" s="3" t="s">
        <v>204</v>
      </c>
      <c r="H608" s="3">
        <v>3</v>
      </c>
      <c r="I608" s="3"/>
      <c r="J608" s="3" t="s">
        <v>6</v>
      </c>
      <c r="K608" s="3"/>
    </row>
    <row r="609" spans="1:11" x14ac:dyDescent="0.25">
      <c r="A609" s="3"/>
      <c r="B609" s="3"/>
      <c r="C609" s="4"/>
      <c r="D609" s="3"/>
      <c r="E609" s="3"/>
      <c r="F609" s="3"/>
      <c r="G609" s="3"/>
      <c r="H609" s="3"/>
      <c r="I609" s="3"/>
      <c r="J609" s="3"/>
      <c r="K609" s="3"/>
    </row>
    <row r="610" spans="1:11" ht="195" customHeight="1" x14ac:dyDescent="0.25">
      <c r="A610" s="3" t="s">
        <v>1</v>
      </c>
      <c r="B610" s="3" t="s">
        <v>2</v>
      </c>
      <c r="C610" s="4" t="s">
        <v>722</v>
      </c>
      <c r="D610" s="3"/>
      <c r="E610" s="3" t="s">
        <v>723</v>
      </c>
      <c r="F610" s="3" t="s">
        <v>719</v>
      </c>
      <c r="G610" s="3">
        <f>-1 / 25</f>
        <v>-0.04</v>
      </c>
      <c r="H610" s="3">
        <v>3</v>
      </c>
      <c r="I610" s="3"/>
      <c r="J610" s="3" t="s">
        <v>6</v>
      </c>
      <c r="K610" s="3"/>
    </row>
    <row r="611" spans="1:11" x14ac:dyDescent="0.25">
      <c r="A611" s="3"/>
      <c r="B611" s="3"/>
      <c r="C611" s="4"/>
      <c r="D611" s="3"/>
      <c r="E611" s="3"/>
      <c r="F611" s="3"/>
      <c r="G611" s="3"/>
      <c r="H611" s="3"/>
      <c r="I611" s="3"/>
      <c r="J611" s="3"/>
      <c r="K611" s="3"/>
    </row>
    <row r="612" spans="1:11" ht="195" customHeight="1" x14ac:dyDescent="0.25">
      <c r="A612" s="3" t="s">
        <v>1</v>
      </c>
      <c r="B612" s="3" t="s">
        <v>22</v>
      </c>
      <c r="C612" s="4" t="s">
        <v>724</v>
      </c>
      <c r="D612" s="3"/>
      <c r="E612" s="3" t="s">
        <v>725</v>
      </c>
      <c r="F612" s="3" t="s">
        <v>719</v>
      </c>
      <c r="G612" s="3" t="s">
        <v>383</v>
      </c>
      <c r="H612" s="3">
        <v>3</v>
      </c>
      <c r="I612" s="3"/>
      <c r="J612" s="3" t="s">
        <v>6</v>
      </c>
      <c r="K612" s="3"/>
    </row>
    <row r="613" spans="1:11" x14ac:dyDescent="0.25">
      <c r="A613" s="3"/>
      <c r="B613" s="3"/>
      <c r="C613" s="4"/>
      <c r="D613" s="3"/>
      <c r="E613" s="3"/>
      <c r="F613" s="3"/>
      <c r="G613" s="3"/>
      <c r="H613" s="3"/>
      <c r="I613" s="3"/>
      <c r="J613" s="3"/>
      <c r="K613" s="3"/>
    </row>
    <row r="614" spans="1:11" ht="180" customHeight="1" x14ac:dyDescent="0.25">
      <c r="A614" s="3" t="s">
        <v>1</v>
      </c>
      <c r="B614" s="3" t="s">
        <v>2</v>
      </c>
      <c r="C614" s="4" t="s">
        <v>726</v>
      </c>
      <c r="D614" s="3"/>
      <c r="E614" s="3" t="s">
        <v>727</v>
      </c>
      <c r="F614" s="3" t="s">
        <v>728</v>
      </c>
      <c r="G614" s="3">
        <f>-2 / 25</f>
        <v>-0.08</v>
      </c>
      <c r="H614" s="3">
        <v>3</v>
      </c>
      <c r="I614" s="3"/>
      <c r="J614" s="3" t="s">
        <v>6</v>
      </c>
      <c r="K614" s="3"/>
    </row>
    <row r="615" spans="1:11" x14ac:dyDescent="0.25">
      <c r="A615" s="3"/>
      <c r="B615" s="3"/>
      <c r="C615" s="4"/>
      <c r="D615" s="3"/>
      <c r="E615" s="3"/>
      <c r="F615" s="3"/>
      <c r="G615" s="3"/>
      <c r="H615" s="3"/>
      <c r="I615" s="3"/>
      <c r="J615" s="3"/>
      <c r="K615" s="3"/>
    </row>
    <row r="616" spans="1:11" ht="195" customHeight="1" x14ac:dyDescent="0.25">
      <c r="A616" s="3" t="s">
        <v>1</v>
      </c>
      <c r="B616" s="3" t="s">
        <v>22</v>
      </c>
      <c r="C616" s="4" t="s">
        <v>729</v>
      </c>
      <c r="D616" s="3"/>
      <c r="E616" s="3" t="s">
        <v>730</v>
      </c>
      <c r="F616" s="3" t="s">
        <v>731</v>
      </c>
      <c r="G616" s="5">
        <v>42149</v>
      </c>
      <c r="H616" s="3">
        <v>3</v>
      </c>
      <c r="I616" s="3"/>
      <c r="J616" s="3" t="s">
        <v>6</v>
      </c>
      <c r="K616" s="3"/>
    </row>
    <row r="617" spans="1:11" x14ac:dyDescent="0.25">
      <c r="A617" s="3"/>
      <c r="B617" s="3"/>
      <c r="C617" s="4"/>
      <c r="D617" s="3"/>
      <c r="E617" s="3"/>
      <c r="F617" s="3"/>
      <c r="G617" s="5"/>
      <c r="H617" s="3"/>
      <c r="I617" s="3"/>
      <c r="J617" s="3"/>
      <c r="K617" s="3"/>
    </row>
    <row r="618" spans="1:11" ht="165" customHeight="1" x14ac:dyDescent="0.25">
      <c r="A618" s="3" t="s">
        <v>1</v>
      </c>
      <c r="B618" s="3" t="s">
        <v>22</v>
      </c>
      <c r="C618" s="4" t="s">
        <v>732</v>
      </c>
      <c r="D618" s="3"/>
      <c r="E618" s="3" t="s">
        <v>733</v>
      </c>
      <c r="F618" s="3" t="s">
        <v>710</v>
      </c>
      <c r="G618" s="5">
        <v>42029</v>
      </c>
      <c r="H618" s="3">
        <v>3</v>
      </c>
      <c r="I618" s="3"/>
      <c r="J618" s="3" t="s">
        <v>6</v>
      </c>
      <c r="K618" s="3"/>
    </row>
    <row r="619" spans="1:11" x14ac:dyDescent="0.25">
      <c r="A619" s="3"/>
      <c r="B619" s="3"/>
      <c r="C619" s="4"/>
      <c r="D619" s="3"/>
      <c r="E619" s="3"/>
      <c r="F619" s="3"/>
      <c r="G619" s="5"/>
      <c r="H619" s="3"/>
      <c r="I619" s="3"/>
      <c r="J619" s="3"/>
      <c r="K619" s="3"/>
    </row>
    <row r="620" spans="1:11" ht="180" customHeight="1" x14ac:dyDescent="0.25">
      <c r="A620" s="3" t="s">
        <v>1</v>
      </c>
      <c r="B620" s="3" t="s">
        <v>2</v>
      </c>
      <c r="C620" s="4" t="s">
        <v>734</v>
      </c>
      <c r="D620" s="3"/>
      <c r="E620" s="3" t="s">
        <v>735</v>
      </c>
      <c r="F620" s="3" t="s">
        <v>736</v>
      </c>
      <c r="G620" s="3" t="s">
        <v>204</v>
      </c>
      <c r="H620" s="3">
        <v>3</v>
      </c>
      <c r="I620" s="3"/>
      <c r="J620" s="3" t="s">
        <v>6</v>
      </c>
      <c r="K620" s="3"/>
    </row>
    <row r="621" spans="1:11" x14ac:dyDescent="0.25">
      <c r="A621" s="3"/>
      <c r="B621" s="3"/>
      <c r="C621" s="4"/>
      <c r="D621" s="3"/>
      <c r="E621" s="3"/>
      <c r="F621" s="3"/>
      <c r="G621" s="3"/>
      <c r="H621" s="3"/>
      <c r="I621" s="3"/>
      <c r="J621" s="3"/>
      <c r="K621" s="3"/>
    </row>
    <row r="622" spans="1:11" ht="180" customHeight="1" x14ac:dyDescent="0.25">
      <c r="A622" s="3" t="s">
        <v>1</v>
      </c>
      <c r="B622" s="3" t="s">
        <v>2</v>
      </c>
      <c r="C622" s="4" t="s">
        <v>737</v>
      </c>
      <c r="D622" s="3"/>
      <c r="E622" s="3" t="s">
        <v>738</v>
      </c>
      <c r="F622" s="3" t="s">
        <v>739</v>
      </c>
      <c r="G622" s="3" t="s">
        <v>204</v>
      </c>
      <c r="H622" s="3">
        <v>3</v>
      </c>
      <c r="I622" s="3"/>
      <c r="J622" s="3" t="s">
        <v>6</v>
      </c>
      <c r="K622" s="3"/>
    </row>
    <row r="623" spans="1:11" x14ac:dyDescent="0.25">
      <c r="A623" s="3"/>
      <c r="B623" s="3"/>
      <c r="C623" s="4"/>
      <c r="D623" s="3"/>
      <c r="E623" s="3"/>
      <c r="F623" s="3"/>
      <c r="G623" s="3"/>
      <c r="H623" s="3"/>
      <c r="I623" s="3"/>
      <c r="J623" s="3"/>
      <c r="K623" s="3"/>
    </row>
    <row r="624" spans="1:11" ht="180" customHeight="1" x14ac:dyDescent="0.25">
      <c r="A624" s="3" t="s">
        <v>1</v>
      </c>
      <c r="B624" s="3" t="s">
        <v>22</v>
      </c>
      <c r="C624" s="4" t="s">
        <v>740</v>
      </c>
      <c r="D624" s="3"/>
      <c r="E624" s="3" t="s">
        <v>741</v>
      </c>
      <c r="F624" s="3" t="s">
        <v>625</v>
      </c>
      <c r="G624" s="3" t="s">
        <v>742</v>
      </c>
      <c r="H624" s="3">
        <v>3</v>
      </c>
      <c r="I624" s="3"/>
      <c r="J624" s="3" t="s">
        <v>6</v>
      </c>
      <c r="K624" s="3"/>
    </row>
    <row r="625" spans="1:11" x14ac:dyDescent="0.25">
      <c r="A625" s="3"/>
      <c r="B625" s="3"/>
      <c r="C625" s="4"/>
      <c r="D625" s="3"/>
      <c r="E625" s="3"/>
      <c r="F625" s="3"/>
      <c r="G625" s="3"/>
      <c r="H625" s="3"/>
      <c r="I625" s="3"/>
      <c r="J625" s="3"/>
      <c r="K625" s="3"/>
    </row>
    <row r="626" spans="1:11" ht="195" customHeight="1" x14ac:dyDescent="0.25">
      <c r="A626" s="3" t="s">
        <v>1</v>
      </c>
      <c r="B626" s="3" t="s">
        <v>22</v>
      </c>
      <c r="C626" s="4" t="s">
        <v>743</v>
      </c>
      <c r="D626" s="3"/>
      <c r="E626" s="3" t="s">
        <v>744</v>
      </c>
      <c r="F626" s="3" t="s">
        <v>745</v>
      </c>
      <c r="G626" s="3" t="s">
        <v>746</v>
      </c>
      <c r="H626" s="3">
        <v>3</v>
      </c>
      <c r="I626" s="3"/>
      <c r="J626" s="3" t="s">
        <v>6</v>
      </c>
      <c r="K626" s="3"/>
    </row>
    <row r="627" spans="1:11" x14ac:dyDescent="0.25">
      <c r="A627" s="3"/>
      <c r="B627" s="3"/>
      <c r="C627" s="4"/>
      <c r="D627" s="3"/>
      <c r="E627" s="3"/>
      <c r="F627" s="3"/>
      <c r="G627" s="3"/>
      <c r="H627" s="3"/>
      <c r="I627" s="3"/>
      <c r="J627" s="3"/>
      <c r="K627" s="3"/>
    </row>
    <row r="628" spans="1:11" ht="195" customHeight="1" x14ac:dyDescent="0.25">
      <c r="A628" s="3" t="s">
        <v>1</v>
      </c>
      <c r="B628" s="3" t="s">
        <v>22</v>
      </c>
      <c r="C628" s="4" t="s">
        <v>747</v>
      </c>
      <c r="D628" s="3"/>
      <c r="E628" s="3" t="s">
        <v>748</v>
      </c>
      <c r="F628" s="3" t="s">
        <v>745</v>
      </c>
      <c r="G628" s="5">
        <v>42029</v>
      </c>
      <c r="H628" s="3">
        <v>3</v>
      </c>
      <c r="I628" s="3"/>
      <c r="J628" s="3" t="s">
        <v>6</v>
      </c>
      <c r="K628" s="3"/>
    </row>
    <row r="629" spans="1:11" x14ac:dyDescent="0.25">
      <c r="A629" s="3"/>
      <c r="B629" s="3"/>
      <c r="C629" s="4"/>
      <c r="D629" s="3"/>
      <c r="E629" s="3"/>
      <c r="F629" s="3"/>
      <c r="G629" s="5"/>
      <c r="H629" s="3"/>
      <c r="I629" s="3"/>
      <c r="J629" s="3"/>
      <c r="K629" s="3"/>
    </row>
    <row r="630" spans="1:11" ht="195" customHeight="1" x14ac:dyDescent="0.25">
      <c r="A630" s="3" t="s">
        <v>1</v>
      </c>
      <c r="B630" s="3" t="s">
        <v>22</v>
      </c>
      <c r="C630" s="4" t="s">
        <v>749</v>
      </c>
      <c r="D630" s="3"/>
      <c r="E630" s="3" t="s">
        <v>750</v>
      </c>
      <c r="F630" s="3" t="s">
        <v>745</v>
      </c>
      <c r="G630" s="5">
        <v>42149</v>
      </c>
      <c r="H630" s="3">
        <v>3</v>
      </c>
      <c r="I630" s="3"/>
      <c r="J630" s="3" t="s">
        <v>6</v>
      </c>
      <c r="K630" s="3"/>
    </row>
    <row r="631" spans="1:11" x14ac:dyDescent="0.25">
      <c r="A631" s="3"/>
      <c r="B631" s="3"/>
      <c r="C631" s="4"/>
      <c r="D631" s="3"/>
      <c r="E631" s="3"/>
      <c r="F631" s="3"/>
      <c r="G631" s="5"/>
      <c r="H631" s="3"/>
      <c r="I631" s="3"/>
      <c r="J631" s="3"/>
      <c r="K631" s="3"/>
    </row>
    <row r="632" spans="1:11" ht="165" customHeight="1" x14ac:dyDescent="0.25">
      <c r="A632" s="3" t="s">
        <v>1</v>
      </c>
      <c r="B632" s="3" t="s">
        <v>2</v>
      </c>
      <c r="C632" s="4" t="s">
        <v>751</v>
      </c>
      <c r="D632" s="3"/>
      <c r="E632" s="3" t="s">
        <v>752</v>
      </c>
      <c r="F632" s="3" t="s">
        <v>753</v>
      </c>
      <c r="G632" s="5">
        <v>42024</v>
      </c>
      <c r="H632" s="3">
        <v>3</v>
      </c>
      <c r="I632" s="3"/>
      <c r="J632" s="3" t="s">
        <v>6</v>
      </c>
      <c r="K632" s="3"/>
    </row>
    <row r="633" spans="1:11" x14ac:dyDescent="0.25">
      <c r="A633" s="3"/>
      <c r="B633" s="3"/>
      <c r="C633" s="4"/>
      <c r="D633" s="3"/>
      <c r="E633" s="3"/>
      <c r="F633" s="3"/>
      <c r="G633" s="5"/>
      <c r="H633" s="3"/>
      <c r="I633" s="3"/>
      <c r="J633" s="3"/>
      <c r="K633" s="3"/>
    </row>
    <row r="634" spans="1:11" ht="165" customHeight="1" x14ac:dyDescent="0.25">
      <c r="A634" s="3" t="s">
        <v>1</v>
      </c>
      <c r="B634" s="3" t="s">
        <v>2</v>
      </c>
      <c r="C634" s="4" t="s">
        <v>754</v>
      </c>
      <c r="D634" s="3"/>
      <c r="E634" s="3" t="s">
        <v>755</v>
      </c>
      <c r="F634" s="3" t="s">
        <v>753</v>
      </c>
      <c r="G634" s="3">
        <f>-1 / 20</f>
        <v>-0.05</v>
      </c>
      <c r="H634" s="3">
        <v>3</v>
      </c>
      <c r="I634" s="3"/>
      <c r="J634" s="3" t="s">
        <v>6</v>
      </c>
      <c r="K634" s="3"/>
    </row>
    <row r="635" spans="1:11" x14ac:dyDescent="0.25">
      <c r="A635" s="3"/>
      <c r="B635" s="3"/>
      <c r="C635" s="4"/>
      <c r="D635" s="3"/>
      <c r="E635" s="3"/>
      <c r="F635" s="3"/>
      <c r="G635" s="3"/>
      <c r="H635" s="3"/>
      <c r="I635" s="3"/>
      <c r="J635" s="3"/>
      <c r="K635" s="3"/>
    </row>
    <row r="636" spans="1:11" ht="165" customHeight="1" x14ac:dyDescent="0.25">
      <c r="A636" s="3" t="s">
        <v>1</v>
      </c>
      <c r="B636" s="3" t="s">
        <v>2</v>
      </c>
      <c r="C636" s="4" t="s">
        <v>756</v>
      </c>
      <c r="D636" s="3"/>
      <c r="E636" s="3" t="s">
        <v>757</v>
      </c>
      <c r="F636" s="3" t="s">
        <v>758</v>
      </c>
      <c r="G636" s="3" t="s">
        <v>39</v>
      </c>
      <c r="H636" s="3">
        <v>3</v>
      </c>
      <c r="I636" s="3"/>
      <c r="J636" s="3" t="s">
        <v>6</v>
      </c>
      <c r="K636" s="3"/>
    </row>
    <row r="637" spans="1:11" x14ac:dyDescent="0.25">
      <c r="A637" s="3"/>
      <c r="B637" s="3"/>
      <c r="C637" s="4"/>
      <c r="D637" s="3"/>
      <c r="E637" s="3"/>
      <c r="F637" s="3"/>
      <c r="G637" s="3"/>
      <c r="H637" s="3"/>
      <c r="I637" s="3"/>
      <c r="J637" s="3"/>
      <c r="K637" s="3"/>
    </row>
    <row r="638" spans="1:11" ht="165" customHeight="1" x14ac:dyDescent="0.25">
      <c r="A638" s="3" t="s">
        <v>1</v>
      </c>
      <c r="B638" s="3" t="s">
        <v>22</v>
      </c>
      <c r="C638" s="4" t="s">
        <v>759</v>
      </c>
      <c r="D638" s="3"/>
      <c r="E638" s="3" t="s">
        <v>760</v>
      </c>
      <c r="F638" s="3" t="s">
        <v>758</v>
      </c>
      <c r="G638" s="5">
        <v>42055</v>
      </c>
      <c r="H638" s="3">
        <v>3</v>
      </c>
      <c r="I638" s="3"/>
      <c r="J638" s="3" t="s">
        <v>6</v>
      </c>
      <c r="K638" s="3"/>
    </row>
    <row r="639" spans="1:11" x14ac:dyDescent="0.25">
      <c r="A639" s="3"/>
      <c r="B639" s="3"/>
      <c r="C639" s="4"/>
      <c r="D639" s="3"/>
      <c r="E639" s="3"/>
      <c r="F639" s="3"/>
      <c r="G639" s="5"/>
      <c r="H639" s="3"/>
      <c r="I639" s="3"/>
      <c r="J639" s="3"/>
      <c r="K639" s="3"/>
    </row>
    <row r="640" spans="1:11" ht="195" customHeight="1" x14ac:dyDescent="0.25">
      <c r="A640" s="3" t="s">
        <v>1</v>
      </c>
      <c r="B640" s="3" t="s">
        <v>2</v>
      </c>
      <c r="C640" s="4" t="s">
        <v>761</v>
      </c>
      <c r="D640" s="3"/>
      <c r="E640" s="3" t="s">
        <v>762</v>
      </c>
      <c r="F640" s="3" t="s">
        <v>763</v>
      </c>
      <c r="G640" s="3">
        <f>-1 / 25</f>
        <v>-0.04</v>
      </c>
      <c r="H640" s="3">
        <v>3</v>
      </c>
      <c r="I640" s="3"/>
      <c r="J640" s="3" t="s">
        <v>6</v>
      </c>
      <c r="K640" s="3"/>
    </row>
    <row r="641" spans="1:11" x14ac:dyDescent="0.25">
      <c r="A641" s="3"/>
      <c r="B641" s="3"/>
      <c r="C641" s="4"/>
      <c r="D641" s="3"/>
      <c r="E641" s="3"/>
      <c r="F641" s="3"/>
      <c r="G641" s="3"/>
      <c r="H641" s="3"/>
      <c r="I641" s="3"/>
      <c r="J641" s="3"/>
      <c r="K641" s="3"/>
    </row>
    <row r="642" spans="1:11" ht="180" customHeight="1" x14ac:dyDescent="0.25">
      <c r="A642" s="3" t="s">
        <v>1</v>
      </c>
      <c r="B642" s="3" t="s">
        <v>2</v>
      </c>
      <c r="C642" s="4" t="s">
        <v>764</v>
      </c>
      <c r="D642" s="3"/>
      <c r="E642" s="3" t="s">
        <v>765</v>
      </c>
      <c r="F642" s="3" t="s">
        <v>766</v>
      </c>
      <c r="G642" s="3" t="s">
        <v>204</v>
      </c>
      <c r="H642" s="3">
        <v>3</v>
      </c>
      <c r="I642" s="3"/>
      <c r="J642" s="3" t="s">
        <v>6</v>
      </c>
      <c r="K642" s="3"/>
    </row>
    <row r="643" spans="1:11" x14ac:dyDescent="0.25">
      <c r="A643" s="3"/>
      <c r="B643" s="3"/>
      <c r="C643" s="4"/>
      <c r="D643" s="3"/>
      <c r="E643" s="3"/>
      <c r="F643" s="3"/>
      <c r="G643" s="3"/>
      <c r="H643" s="3"/>
      <c r="I643" s="3"/>
      <c r="J643" s="3"/>
      <c r="K643" s="3"/>
    </row>
    <row r="644" spans="1:11" ht="180" customHeight="1" x14ac:dyDescent="0.25">
      <c r="A644" s="3" t="s">
        <v>1</v>
      </c>
      <c r="B644" s="3" t="s">
        <v>2</v>
      </c>
      <c r="C644" s="4" t="s">
        <v>767</v>
      </c>
      <c r="D644" s="3"/>
      <c r="E644" s="3" t="s">
        <v>768</v>
      </c>
      <c r="F644" s="3" t="s">
        <v>769</v>
      </c>
      <c r="G644" s="3">
        <f>-2 / 25</f>
        <v>-0.08</v>
      </c>
      <c r="H644" s="3">
        <v>3</v>
      </c>
      <c r="I644" s="3"/>
      <c r="J644" s="3" t="s">
        <v>6</v>
      </c>
      <c r="K644" s="3"/>
    </row>
    <row r="645" spans="1:11" x14ac:dyDescent="0.25">
      <c r="A645" s="3"/>
      <c r="B645" s="3"/>
      <c r="C645" s="4"/>
      <c r="D645" s="3"/>
      <c r="E645" s="3"/>
      <c r="F645" s="3"/>
      <c r="G645" s="3"/>
      <c r="H645" s="3"/>
      <c r="I645" s="3"/>
      <c r="J645" s="3"/>
      <c r="K645" s="3"/>
    </row>
    <row r="646" spans="1:11" ht="180" customHeight="1" x14ac:dyDescent="0.25">
      <c r="A646" s="3" t="s">
        <v>1</v>
      </c>
      <c r="B646" s="3" t="s">
        <v>22</v>
      </c>
      <c r="C646" s="4" t="s">
        <v>770</v>
      </c>
      <c r="D646" s="3"/>
      <c r="E646" s="3" t="s">
        <v>771</v>
      </c>
      <c r="F646" s="3" t="s">
        <v>772</v>
      </c>
      <c r="G646" s="5">
        <v>42029</v>
      </c>
      <c r="H646" s="3">
        <v>3</v>
      </c>
      <c r="I646" s="3"/>
      <c r="J646" s="3" t="s">
        <v>6</v>
      </c>
      <c r="K646" s="3"/>
    </row>
    <row r="647" spans="1:11" x14ac:dyDescent="0.25">
      <c r="A647" s="3"/>
      <c r="B647" s="3"/>
      <c r="C647" s="4"/>
      <c r="D647" s="3"/>
      <c r="E647" s="3"/>
      <c r="F647" s="3"/>
      <c r="G647" s="5"/>
      <c r="H647" s="3"/>
      <c r="I647" s="3"/>
      <c r="J647" s="3"/>
      <c r="K647" s="3"/>
    </row>
    <row r="648" spans="1:11" ht="180" customHeight="1" x14ac:dyDescent="0.25">
      <c r="A648" s="3" t="s">
        <v>1</v>
      </c>
      <c r="B648" s="3" t="s">
        <v>22</v>
      </c>
      <c r="C648" s="4" t="s">
        <v>773</v>
      </c>
      <c r="D648" s="3"/>
      <c r="E648" s="3" t="s">
        <v>774</v>
      </c>
      <c r="F648" s="3" t="s">
        <v>772</v>
      </c>
      <c r="G648" s="5">
        <v>42029</v>
      </c>
      <c r="H648" s="3">
        <v>3</v>
      </c>
      <c r="I648" s="3"/>
      <c r="J648" s="3" t="s">
        <v>6</v>
      </c>
      <c r="K648" s="3"/>
    </row>
    <row r="649" spans="1:11" x14ac:dyDescent="0.25">
      <c r="A649" s="3"/>
      <c r="B649" s="3"/>
      <c r="C649" s="4"/>
      <c r="D649" s="3"/>
      <c r="E649" s="3"/>
      <c r="F649" s="3"/>
      <c r="G649" s="5"/>
      <c r="H649" s="3"/>
      <c r="I649" s="3"/>
      <c r="J649" s="3"/>
      <c r="K649" s="3"/>
    </row>
    <row r="650" spans="1:11" ht="195" customHeight="1" x14ac:dyDescent="0.25">
      <c r="A650" s="3" t="s">
        <v>1</v>
      </c>
      <c r="B650" s="3" t="s">
        <v>775</v>
      </c>
      <c r="C650" s="4" t="s">
        <v>776</v>
      </c>
      <c r="D650" s="3"/>
      <c r="E650" s="3" t="s">
        <v>777</v>
      </c>
      <c r="F650" s="3" t="s">
        <v>772</v>
      </c>
      <c r="G650" s="3">
        <f>-1 / 25</f>
        <v>-0.04</v>
      </c>
      <c r="H650" s="3">
        <v>3</v>
      </c>
      <c r="I650" s="3"/>
      <c r="J650" s="3" t="s">
        <v>6</v>
      </c>
      <c r="K650" s="3"/>
    </row>
    <row r="651" spans="1:11" x14ac:dyDescent="0.25">
      <c r="A651" s="3"/>
      <c r="B651" s="3"/>
      <c r="C651" s="4"/>
      <c r="D651" s="3"/>
      <c r="E651" s="3"/>
      <c r="F651" s="3"/>
      <c r="G651" s="3"/>
      <c r="H651" s="3"/>
      <c r="I651" s="3"/>
      <c r="J651" s="3"/>
      <c r="K651" s="3"/>
    </row>
    <row r="652" spans="1:11" ht="195" customHeight="1" x14ac:dyDescent="0.25">
      <c r="A652" s="3" t="s">
        <v>1</v>
      </c>
      <c r="B652" s="3" t="s">
        <v>2</v>
      </c>
      <c r="C652" s="4" t="s">
        <v>778</v>
      </c>
      <c r="D652" s="3"/>
      <c r="E652" s="3" t="s">
        <v>779</v>
      </c>
      <c r="F652" s="3" t="s">
        <v>772</v>
      </c>
      <c r="G652" s="3" t="s">
        <v>204</v>
      </c>
      <c r="H652" s="3">
        <v>3</v>
      </c>
      <c r="I652" s="3"/>
      <c r="J652" s="3" t="s">
        <v>6</v>
      </c>
      <c r="K652" s="3"/>
    </row>
    <row r="653" spans="1:11" x14ac:dyDescent="0.25">
      <c r="A653" s="3"/>
      <c r="B653" s="3"/>
      <c r="C653" s="4"/>
      <c r="D653" s="3"/>
      <c r="E653" s="3"/>
      <c r="F653" s="3"/>
      <c r="G653" s="3"/>
      <c r="H653" s="3"/>
      <c r="I653" s="3"/>
      <c r="J653" s="3"/>
      <c r="K653" s="3"/>
    </row>
    <row r="654" spans="1:11" ht="195" customHeight="1" x14ac:dyDescent="0.25">
      <c r="A654" s="3" t="s">
        <v>1</v>
      </c>
      <c r="B654" s="3" t="s">
        <v>2</v>
      </c>
      <c r="C654" s="4" t="s">
        <v>780</v>
      </c>
      <c r="D654" s="3"/>
      <c r="E654" s="3" t="s">
        <v>781</v>
      </c>
      <c r="F654" s="3" t="s">
        <v>782</v>
      </c>
      <c r="G654" s="3" t="s">
        <v>204</v>
      </c>
      <c r="H654" s="3">
        <v>3</v>
      </c>
      <c r="I654" s="3"/>
      <c r="J654" s="3" t="s">
        <v>6</v>
      </c>
      <c r="K654" s="3"/>
    </row>
    <row r="655" spans="1:11" x14ac:dyDescent="0.25">
      <c r="A655" s="3"/>
      <c r="B655" s="3"/>
      <c r="C655" s="4"/>
      <c r="D655" s="3"/>
      <c r="E655" s="3"/>
      <c r="F655" s="3"/>
      <c r="G655" s="3"/>
      <c r="H655" s="3"/>
      <c r="I655" s="3"/>
      <c r="J655" s="3"/>
      <c r="K655" s="3"/>
    </row>
    <row r="656" spans="1:11" ht="180" customHeight="1" x14ac:dyDescent="0.25">
      <c r="A656" s="3" t="s">
        <v>1</v>
      </c>
      <c r="B656" s="3" t="s">
        <v>22</v>
      </c>
      <c r="C656" s="4" t="s">
        <v>783</v>
      </c>
      <c r="D656" s="3"/>
      <c r="E656" s="3" t="s">
        <v>784</v>
      </c>
      <c r="F656" s="3" t="s">
        <v>782</v>
      </c>
      <c r="G656" s="5">
        <v>42149</v>
      </c>
      <c r="H656" s="3">
        <v>3</v>
      </c>
      <c r="I656" s="3"/>
      <c r="J656" s="3" t="s">
        <v>6</v>
      </c>
      <c r="K656" s="3"/>
    </row>
    <row r="657" spans="1:11" x14ac:dyDescent="0.25">
      <c r="A657" s="3"/>
      <c r="B657" s="3"/>
      <c r="C657" s="4"/>
      <c r="D657" s="3"/>
      <c r="E657" s="3"/>
      <c r="F657" s="3"/>
      <c r="G657" s="5"/>
      <c r="H657" s="3"/>
      <c r="I657" s="3"/>
      <c r="J657" s="3"/>
      <c r="K657" s="3"/>
    </row>
    <row r="658" spans="1:11" ht="180" customHeight="1" x14ac:dyDescent="0.25">
      <c r="A658" s="3" t="s">
        <v>1</v>
      </c>
      <c r="B658" s="3" t="s">
        <v>22</v>
      </c>
      <c r="C658" s="4" t="s">
        <v>785</v>
      </c>
      <c r="D658" s="3"/>
      <c r="E658" s="3" t="s">
        <v>786</v>
      </c>
      <c r="F658" s="3" t="s">
        <v>787</v>
      </c>
      <c r="G658" s="5">
        <v>42060</v>
      </c>
      <c r="H658" s="3">
        <v>3</v>
      </c>
      <c r="I658" s="3"/>
      <c r="J658" s="3" t="s">
        <v>6</v>
      </c>
      <c r="K658" s="3"/>
    </row>
    <row r="659" spans="1:11" x14ac:dyDescent="0.25">
      <c r="A659" s="3"/>
      <c r="B659" s="3"/>
      <c r="C659" s="4"/>
      <c r="D659" s="3"/>
      <c r="E659" s="3"/>
      <c r="F659" s="3"/>
      <c r="G659" s="5"/>
      <c r="H659" s="3"/>
      <c r="I659" s="3"/>
      <c r="J659" s="3"/>
      <c r="K659" s="3"/>
    </row>
    <row r="660" spans="1:11" ht="195" customHeight="1" x14ac:dyDescent="0.25">
      <c r="A660" s="3" t="s">
        <v>1</v>
      </c>
      <c r="B660" s="3" t="s">
        <v>2</v>
      </c>
      <c r="C660" s="4" t="s">
        <v>788</v>
      </c>
      <c r="D660" s="3"/>
      <c r="E660" s="3" t="s">
        <v>789</v>
      </c>
      <c r="F660" s="3" t="s">
        <v>790</v>
      </c>
      <c r="G660" s="3" t="s">
        <v>204</v>
      </c>
      <c r="H660" s="3">
        <v>3</v>
      </c>
      <c r="I660" s="3"/>
      <c r="J660" s="3" t="s">
        <v>6</v>
      </c>
      <c r="K660" s="3"/>
    </row>
    <row r="661" spans="1:11" x14ac:dyDescent="0.25">
      <c r="A661" s="3"/>
      <c r="B661" s="3"/>
      <c r="C661" s="4"/>
      <c r="D661" s="3"/>
      <c r="E661" s="3"/>
      <c r="F661" s="3"/>
      <c r="G661" s="3"/>
      <c r="H661" s="3"/>
      <c r="I661" s="3"/>
      <c r="J661" s="3"/>
      <c r="K661" s="3"/>
    </row>
    <row r="662" spans="1:11" ht="195" customHeight="1" x14ac:dyDescent="0.25">
      <c r="A662" s="3" t="s">
        <v>1</v>
      </c>
      <c r="B662" s="3" t="s">
        <v>2</v>
      </c>
      <c r="C662" s="4" t="s">
        <v>791</v>
      </c>
      <c r="D662" s="3"/>
      <c r="E662" s="3" t="s">
        <v>792</v>
      </c>
      <c r="F662" s="3" t="s">
        <v>790</v>
      </c>
      <c r="G662" s="3" t="s">
        <v>204</v>
      </c>
      <c r="H662" s="3">
        <v>3</v>
      </c>
      <c r="I662" s="3"/>
      <c r="J662" s="3" t="s">
        <v>6</v>
      </c>
      <c r="K662" s="3"/>
    </row>
    <row r="663" spans="1:11" x14ac:dyDescent="0.25">
      <c r="A663" s="3"/>
      <c r="B663" s="3"/>
      <c r="C663" s="4"/>
      <c r="D663" s="3"/>
      <c r="E663" s="3"/>
      <c r="F663" s="3"/>
      <c r="G663" s="3"/>
      <c r="H663" s="3"/>
      <c r="I663" s="3"/>
      <c r="J663" s="3"/>
      <c r="K663" s="3"/>
    </row>
    <row r="664" spans="1:11" ht="195" customHeight="1" x14ac:dyDescent="0.25">
      <c r="A664" s="3" t="s">
        <v>1</v>
      </c>
      <c r="B664" s="3" t="s">
        <v>2</v>
      </c>
      <c r="C664" s="4" t="s">
        <v>793</v>
      </c>
      <c r="D664" s="3"/>
      <c r="E664" s="3" t="s">
        <v>794</v>
      </c>
      <c r="F664" s="3" t="s">
        <v>790</v>
      </c>
      <c r="G664" s="3" t="s">
        <v>204</v>
      </c>
      <c r="H664" s="3">
        <v>3</v>
      </c>
      <c r="I664" s="3"/>
      <c r="J664" s="3" t="s">
        <v>6</v>
      </c>
      <c r="K664" s="3"/>
    </row>
    <row r="665" spans="1:11" x14ac:dyDescent="0.25">
      <c r="A665" s="3"/>
      <c r="B665" s="3"/>
      <c r="C665" s="4"/>
      <c r="D665" s="3"/>
      <c r="E665" s="3"/>
      <c r="F665" s="3"/>
      <c r="G665" s="3"/>
      <c r="H665" s="3"/>
      <c r="I665" s="3"/>
      <c r="J665" s="3"/>
      <c r="K665" s="3"/>
    </row>
    <row r="666" spans="1:11" ht="180" customHeight="1" x14ac:dyDescent="0.25">
      <c r="A666" s="3" t="s">
        <v>1</v>
      </c>
      <c r="B666" s="3" t="s">
        <v>22</v>
      </c>
      <c r="C666" s="4" t="s">
        <v>795</v>
      </c>
      <c r="D666" s="3"/>
      <c r="E666" s="3" t="s">
        <v>796</v>
      </c>
      <c r="F666" s="3" t="s">
        <v>787</v>
      </c>
      <c r="G666" s="5">
        <v>42210</v>
      </c>
      <c r="H666" s="3">
        <v>3</v>
      </c>
      <c r="I666" s="3"/>
      <c r="J666" s="3" t="s">
        <v>6</v>
      </c>
      <c r="K666" s="3"/>
    </row>
    <row r="667" spans="1:11" x14ac:dyDescent="0.25">
      <c r="A667" s="3"/>
      <c r="B667" s="3"/>
      <c r="C667" s="4"/>
      <c r="D667" s="3"/>
      <c r="E667" s="3"/>
      <c r="F667" s="3"/>
      <c r="G667" s="5"/>
      <c r="H667" s="3"/>
      <c r="I667" s="3"/>
      <c r="J667" s="3"/>
      <c r="K667" s="3"/>
    </row>
    <row r="668" spans="1:11" ht="180" customHeight="1" x14ac:dyDescent="0.25">
      <c r="A668" s="3" t="s">
        <v>1</v>
      </c>
      <c r="B668" s="3" t="s">
        <v>22</v>
      </c>
      <c r="C668" s="4" t="s">
        <v>797</v>
      </c>
      <c r="D668" s="3"/>
      <c r="E668" s="3" t="s">
        <v>798</v>
      </c>
      <c r="F668" s="3" t="s">
        <v>787</v>
      </c>
      <c r="G668" s="5">
        <v>42029</v>
      </c>
      <c r="H668" s="3">
        <v>3</v>
      </c>
      <c r="I668" s="3"/>
      <c r="J668" s="3" t="s">
        <v>6</v>
      </c>
      <c r="K668" s="3"/>
    </row>
    <row r="669" spans="1:11" x14ac:dyDescent="0.25">
      <c r="A669" s="3"/>
      <c r="B669" s="3"/>
      <c r="C669" s="4"/>
      <c r="D669" s="3"/>
      <c r="E669" s="3"/>
      <c r="F669" s="3"/>
      <c r="G669" s="5"/>
      <c r="H669" s="3"/>
      <c r="I669" s="3"/>
      <c r="J669" s="3"/>
      <c r="K669" s="3"/>
    </row>
    <row r="670" spans="1:11" ht="195" customHeight="1" x14ac:dyDescent="0.25">
      <c r="A670" s="3" t="s">
        <v>1</v>
      </c>
      <c r="B670" s="3" t="s">
        <v>22</v>
      </c>
      <c r="C670" s="4" t="s">
        <v>799</v>
      </c>
      <c r="D670" s="3"/>
      <c r="E670" s="3" t="s">
        <v>800</v>
      </c>
      <c r="F670" s="3" t="s">
        <v>782</v>
      </c>
      <c r="G670" s="3" t="s">
        <v>801</v>
      </c>
      <c r="H670" s="3">
        <v>3</v>
      </c>
      <c r="I670" s="3"/>
      <c r="J670" s="3" t="s">
        <v>6</v>
      </c>
      <c r="K670" s="3"/>
    </row>
    <row r="671" spans="1:11" x14ac:dyDescent="0.25">
      <c r="A671" s="3"/>
      <c r="B671" s="3"/>
      <c r="C671" s="4"/>
      <c r="D671" s="3"/>
      <c r="E671" s="3"/>
      <c r="F671" s="3"/>
      <c r="G671" s="3"/>
      <c r="H671" s="3"/>
      <c r="I671" s="3"/>
      <c r="J671" s="3"/>
      <c r="K671" s="3"/>
    </row>
    <row r="672" spans="1:11" ht="195" customHeight="1" x14ac:dyDescent="0.25">
      <c r="A672" s="3" t="s">
        <v>1</v>
      </c>
      <c r="B672" s="3" t="s">
        <v>22</v>
      </c>
      <c r="C672" s="4" t="s">
        <v>802</v>
      </c>
      <c r="D672" s="3"/>
      <c r="E672" s="3" t="s">
        <v>803</v>
      </c>
      <c r="F672" s="3" t="s">
        <v>782</v>
      </c>
      <c r="G672" s="5">
        <v>42302</v>
      </c>
      <c r="H672" s="3">
        <v>3</v>
      </c>
      <c r="I672" s="3"/>
      <c r="J672" s="3" t="s">
        <v>6</v>
      </c>
      <c r="K672" s="3"/>
    </row>
    <row r="673" spans="1:11" x14ac:dyDescent="0.25">
      <c r="A673" s="3"/>
      <c r="B673" s="3"/>
      <c r="C673" s="4"/>
      <c r="D673" s="3"/>
      <c r="E673" s="3"/>
      <c r="F673" s="3"/>
      <c r="G673" s="5"/>
      <c r="H673" s="3"/>
      <c r="I673" s="3"/>
      <c r="J673" s="3"/>
      <c r="K673" s="3"/>
    </row>
    <row r="674" spans="1:11" ht="180" customHeight="1" x14ac:dyDescent="0.25">
      <c r="A674" s="3" t="s">
        <v>1</v>
      </c>
      <c r="B674" s="3" t="s">
        <v>22</v>
      </c>
      <c r="C674" s="4" t="s">
        <v>804</v>
      </c>
      <c r="D674" s="3"/>
      <c r="E674" s="3" t="s">
        <v>805</v>
      </c>
      <c r="F674" s="3" t="s">
        <v>806</v>
      </c>
      <c r="G674" s="5">
        <v>42060</v>
      </c>
      <c r="H674" s="3">
        <v>3</v>
      </c>
      <c r="I674" s="3"/>
      <c r="J674" s="3" t="s">
        <v>6</v>
      </c>
      <c r="K674" s="3"/>
    </row>
    <row r="675" spans="1:11" x14ac:dyDescent="0.25">
      <c r="A675" s="3"/>
      <c r="B675" s="3"/>
      <c r="C675" s="4"/>
      <c r="D675" s="3"/>
      <c r="E675" s="3"/>
      <c r="F675" s="3"/>
      <c r="G675" s="5"/>
      <c r="H675" s="3"/>
      <c r="I675" s="3"/>
      <c r="J675" s="3"/>
      <c r="K675" s="3"/>
    </row>
    <row r="676" spans="1:11" ht="195" customHeight="1" x14ac:dyDescent="0.25">
      <c r="A676" s="3" t="s">
        <v>1</v>
      </c>
      <c r="B676" s="3" t="s">
        <v>2</v>
      </c>
      <c r="C676" s="4" t="s">
        <v>807</v>
      </c>
      <c r="D676" s="3"/>
      <c r="E676" s="3" t="s">
        <v>808</v>
      </c>
      <c r="F676" s="3" t="s">
        <v>415</v>
      </c>
      <c r="G676" s="3">
        <f>-2 / 25</f>
        <v>-0.08</v>
      </c>
      <c r="H676" s="3">
        <v>3</v>
      </c>
      <c r="I676" s="3"/>
      <c r="J676" s="3" t="s">
        <v>6</v>
      </c>
      <c r="K676" s="3"/>
    </row>
    <row r="677" spans="1:11" x14ac:dyDescent="0.25">
      <c r="A677" s="3"/>
      <c r="B677" s="3"/>
      <c r="C677" s="4"/>
      <c r="D677" s="3"/>
      <c r="E677" s="3"/>
      <c r="F677" s="3"/>
      <c r="G677" s="3"/>
      <c r="H677" s="3"/>
      <c r="I677" s="3"/>
      <c r="J677" s="3"/>
      <c r="K677" s="3"/>
    </row>
    <row r="678" spans="1:11" ht="180" customHeight="1" x14ac:dyDescent="0.25">
      <c r="A678" s="3" t="s">
        <v>1</v>
      </c>
      <c r="B678" s="3" t="s">
        <v>22</v>
      </c>
      <c r="C678" s="4" t="s">
        <v>809</v>
      </c>
      <c r="D678" s="3"/>
      <c r="E678" s="3" t="s">
        <v>810</v>
      </c>
      <c r="F678" s="3" t="s">
        <v>326</v>
      </c>
      <c r="G678" s="5">
        <v>42029</v>
      </c>
      <c r="H678" s="3">
        <v>3</v>
      </c>
      <c r="I678" s="3"/>
      <c r="J678" s="3" t="s">
        <v>6</v>
      </c>
      <c r="K678" s="3"/>
    </row>
    <row r="679" spans="1:11" x14ac:dyDescent="0.25">
      <c r="A679" s="3"/>
      <c r="B679" s="3"/>
      <c r="C679" s="4"/>
      <c r="D679" s="3"/>
      <c r="E679" s="3"/>
      <c r="F679" s="3"/>
      <c r="G679" s="5"/>
      <c r="H679" s="3"/>
      <c r="I679" s="3"/>
      <c r="J679" s="3"/>
      <c r="K679" s="3"/>
    </row>
    <row r="680" spans="1:11" ht="165" customHeight="1" x14ac:dyDescent="0.25">
      <c r="A680" s="3" t="s">
        <v>1</v>
      </c>
      <c r="B680" s="3" t="s">
        <v>22</v>
      </c>
      <c r="C680" s="4" t="s">
        <v>811</v>
      </c>
      <c r="D680" s="3"/>
      <c r="E680" s="3" t="s">
        <v>812</v>
      </c>
      <c r="F680" s="3" t="s">
        <v>302</v>
      </c>
      <c r="G680" s="5">
        <v>42060</v>
      </c>
      <c r="H680" s="3">
        <v>3</v>
      </c>
      <c r="I680" s="3"/>
      <c r="J680" s="3" t="s">
        <v>6</v>
      </c>
      <c r="K680" s="3"/>
    </row>
    <row r="681" spans="1:11" x14ac:dyDescent="0.25">
      <c r="A681" s="3"/>
      <c r="B681" s="3"/>
      <c r="C681" s="4"/>
      <c r="D681" s="3"/>
      <c r="E681" s="3"/>
      <c r="F681" s="3"/>
      <c r="G681" s="5"/>
      <c r="H681" s="3"/>
      <c r="I681" s="3"/>
      <c r="J681" s="3"/>
      <c r="K681" s="3"/>
    </row>
    <row r="682" spans="1:11" ht="165" customHeight="1" x14ac:dyDescent="0.25">
      <c r="A682" s="3" t="s">
        <v>1</v>
      </c>
      <c r="B682" s="3" t="s">
        <v>22</v>
      </c>
      <c r="C682" s="4" t="s">
        <v>813</v>
      </c>
      <c r="D682" s="3"/>
      <c r="E682" s="3" t="s">
        <v>814</v>
      </c>
      <c r="F682" s="3" t="s">
        <v>326</v>
      </c>
      <c r="G682" s="5">
        <v>42149</v>
      </c>
      <c r="H682" s="3">
        <v>3</v>
      </c>
      <c r="I682" s="3"/>
      <c r="J682" s="3" t="s">
        <v>6</v>
      </c>
      <c r="K682" s="3"/>
    </row>
    <row r="683" spans="1:11" x14ac:dyDescent="0.25">
      <c r="A683" s="3"/>
      <c r="B683" s="3"/>
      <c r="C683" s="4"/>
      <c r="D683" s="3"/>
      <c r="E683" s="3"/>
      <c r="F683" s="3"/>
      <c r="G683" s="5"/>
      <c r="H683" s="3"/>
      <c r="I683" s="3"/>
      <c r="J683" s="3"/>
      <c r="K683" s="3"/>
    </row>
    <row r="684" spans="1:11" ht="165" customHeight="1" x14ac:dyDescent="0.25">
      <c r="A684" s="3" t="s">
        <v>1</v>
      </c>
      <c r="B684" s="3" t="s">
        <v>2</v>
      </c>
      <c r="C684" s="4" t="s">
        <v>815</v>
      </c>
      <c r="D684" s="3"/>
      <c r="E684" s="3" t="s">
        <v>816</v>
      </c>
      <c r="F684" s="3" t="s">
        <v>817</v>
      </c>
      <c r="G684" s="5">
        <v>42205</v>
      </c>
      <c r="H684" s="3">
        <v>3</v>
      </c>
      <c r="I684" s="3"/>
      <c r="J684" s="3" t="s">
        <v>6</v>
      </c>
      <c r="K684" s="3"/>
    </row>
    <row r="685" spans="1:11" x14ac:dyDescent="0.25">
      <c r="A685" s="3"/>
      <c r="B685" s="3"/>
      <c r="C685" s="4"/>
      <c r="D685" s="3"/>
      <c r="E685" s="3"/>
      <c r="F685" s="3"/>
      <c r="G685" s="5"/>
      <c r="H685" s="3"/>
      <c r="I685" s="3"/>
      <c r="J685" s="3"/>
      <c r="K685" s="3"/>
    </row>
    <row r="686" spans="1:11" ht="210" customHeight="1" x14ac:dyDescent="0.25">
      <c r="A686" s="3" t="s">
        <v>1</v>
      </c>
      <c r="B686" s="3" t="s">
        <v>2</v>
      </c>
      <c r="C686" s="4" t="s">
        <v>818</v>
      </c>
      <c r="D686" s="3"/>
      <c r="E686" s="3" t="s">
        <v>819</v>
      </c>
      <c r="F686" s="3" t="s">
        <v>820</v>
      </c>
      <c r="G686" s="3">
        <f>-2 / 18</f>
        <v>-0.1111111111111111</v>
      </c>
      <c r="H686" s="3">
        <v>3</v>
      </c>
      <c r="I686" s="3"/>
      <c r="J686" s="3" t="s">
        <v>6</v>
      </c>
      <c r="K686" s="3"/>
    </row>
    <row r="687" spans="1:11" x14ac:dyDescent="0.25">
      <c r="A687" s="3"/>
      <c r="B687" s="3"/>
      <c r="C687" s="4"/>
      <c r="D687" s="3"/>
      <c r="E687" s="3"/>
      <c r="F687" s="3"/>
      <c r="G687" s="3"/>
      <c r="H687" s="3"/>
      <c r="I687" s="3"/>
      <c r="J687" s="3"/>
      <c r="K687" s="3"/>
    </row>
    <row r="688" spans="1:11" ht="210" customHeight="1" x14ac:dyDescent="0.25">
      <c r="A688" s="3" t="s">
        <v>1</v>
      </c>
      <c r="B688" s="3" t="s">
        <v>2</v>
      </c>
      <c r="C688" s="4" t="s">
        <v>821</v>
      </c>
      <c r="D688" s="3"/>
      <c r="E688" s="3" t="s">
        <v>822</v>
      </c>
      <c r="F688" s="3" t="s">
        <v>148</v>
      </c>
      <c r="G688" s="5">
        <v>42083</v>
      </c>
      <c r="H688" s="3">
        <v>3</v>
      </c>
      <c r="I688" s="3"/>
      <c r="J688" s="3" t="s">
        <v>6</v>
      </c>
      <c r="K688" s="3"/>
    </row>
    <row r="689" spans="1:11" x14ac:dyDescent="0.25">
      <c r="A689" s="3"/>
      <c r="B689" s="3"/>
      <c r="C689" s="4"/>
      <c r="D689" s="3"/>
      <c r="E689" s="3"/>
      <c r="F689" s="3"/>
      <c r="G689" s="5"/>
      <c r="H689" s="3"/>
      <c r="I689" s="3"/>
      <c r="J689" s="3"/>
      <c r="K689" s="3"/>
    </row>
    <row r="690" spans="1:11" ht="180" customHeight="1" x14ac:dyDescent="0.25">
      <c r="A690" s="3" t="s">
        <v>1</v>
      </c>
      <c r="B690" s="3" t="s">
        <v>2</v>
      </c>
      <c r="C690" s="4" t="s">
        <v>823</v>
      </c>
      <c r="D690" s="3"/>
      <c r="E690" s="3" t="s">
        <v>824</v>
      </c>
      <c r="F690" s="3" t="s">
        <v>825</v>
      </c>
      <c r="G690" s="3" t="s">
        <v>204</v>
      </c>
      <c r="H690" s="3">
        <v>3</v>
      </c>
      <c r="I690" s="3"/>
      <c r="J690" s="3" t="s">
        <v>6</v>
      </c>
      <c r="K690" s="3"/>
    </row>
    <row r="691" spans="1:11" x14ac:dyDescent="0.25">
      <c r="A691" s="3"/>
      <c r="B691" s="3"/>
      <c r="C691" s="4"/>
      <c r="D691" s="3"/>
      <c r="E691" s="3"/>
      <c r="F691" s="3"/>
      <c r="G691" s="3"/>
      <c r="H691" s="3"/>
      <c r="I691" s="3"/>
      <c r="J691" s="3"/>
      <c r="K691" s="3"/>
    </row>
    <row r="692" spans="1:11" ht="180" customHeight="1" x14ac:dyDescent="0.25">
      <c r="A692" s="3" t="s">
        <v>1</v>
      </c>
      <c r="B692" s="3" t="s">
        <v>2</v>
      </c>
      <c r="C692" s="4" t="s">
        <v>826</v>
      </c>
      <c r="D692" s="3"/>
      <c r="E692" s="3" t="s">
        <v>827</v>
      </c>
      <c r="F692" s="3" t="s">
        <v>825</v>
      </c>
      <c r="G692" s="3" t="s">
        <v>204</v>
      </c>
      <c r="H692" s="3">
        <v>3</v>
      </c>
      <c r="I692" s="3"/>
      <c r="J692" s="3" t="s">
        <v>6</v>
      </c>
      <c r="K692" s="3"/>
    </row>
    <row r="693" spans="1:11" x14ac:dyDescent="0.25">
      <c r="A693" s="3"/>
      <c r="B693" s="3"/>
      <c r="C693" s="4"/>
      <c r="D693" s="3"/>
      <c r="E693" s="3"/>
      <c r="F693" s="3"/>
      <c r="G693" s="3"/>
      <c r="H693" s="3"/>
      <c r="I693" s="3"/>
      <c r="J693" s="3"/>
      <c r="K693" s="3"/>
    </row>
    <row r="694" spans="1:11" ht="195" customHeight="1" x14ac:dyDescent="0.25">
      <c r="A694" s="3" t="s">
        <v>1</v>
      </c>
      <c r="B694" s="3" t="s">
        <v>22</v>
      </c>
      <c r="C694" s="4" t="s">
        <v>828</v>
      </c>
      <c r="D694" s="3"/>
      <c r="E694" s="3" t="s">
        <v>829</v>
      </c>
      <c r="F694" s="3" t="s">
        <v>830</v>
      </c>
      <c r="G694" s="5">
        <v>42029</v>
      </c>
      <c r="H694" s="3">
        <v>3</v>
      </c>
      <c r="I694" s="3"/>
      <c r="J694" s="3" t="s">
        <v>6</v>
      </c>
      <c r="K694" s="3"/>
    </row>
    <row r="695" spans="1:11" x14ac:dyDescent="0.25">
      <c r="A695" s="3"/>
      <c r="B695" s="3"/>
      <c r="C695" s="4"/>
      <c r="D695" s="3"/>
      <c r="E695" s="3"/>
      <c r="F695" s="3"/>
      <c r="G695" s="5"/>
      <c r="H695" s="3"/>
      <c r="I695" s="3"/>
      <c r="J695" s="3"/>
      <c r="K695" s="3"/>
    </row>
    <row r="696" spans="1:11" ht="195" customHeight="1" x14ac:dyDescent="0.25">
      <c r="A696" s="3" t="s">
        <v>1</v>
      </c>
      <c r="B696" s="3" t="s">
        <v>22</v>
      </c>
      <c r="C696" s="4" t="s">
        <v>831</v>
      </c>
      <c r="D696" s="3"/>
      <c r="E696" s="3" t="s">
        <v>832</v>
      </c>
      <c r="F696" s="3" t="s">
        <v>830</v>
      </c>
      <c r="G696" s="5">
        <v>42029</v>
      </c>
      <c r="H696" s="3">
        <v>3</v>
      </c>
      <c r="I696" s="3"/>
      <c r="J696" s="3" t="s">
        <v>6</v>
      </c>
      <c r="K696" s="3"/>
    </row>
    <row r="697" spans="1:11" x14ac:dyDescent="0.25">
      <c r="A697" s="3"/>
      <c r="B697" s="3"/>
      <c r="C697" s="4"/>
      <c r="D697" s="3"/>
      <c r="E697" s="3"/>
      <c r="F697" s="3"/>
      <c r="G697" s="5"/>
      <c r="H697" s="3"/>
      <c r="I697" s="3"/>
      <c r="J697" s="3"/>
      <c r="K697" s="3"/>
    </row>
    <row r="698" spans="1:11" ht="195" customHeight="1" x14ac:dyDescent="0.25">
      <c r="A698" s="3" t="s">
        <v>1</v>
      </c>
      <c r="B698" s="3" t="s">
        <v>2</v>
      </c>
      <c r="C698" s="4" t="s">
        <v>833</v>
      </c>
      <c r="D698" s="3"/>
      <c r="E698" s="3" t="s">
        <v>834</v>
      </c>
      <c r="F698" s="3" t="s">
        <v>830</v>
      </c>
      <c r="G698" s="3">
        <f>-1 / 25</f>
        <v>-0.04</v>
      </c>
      <c r="H698" s="3">
        <v>3</v>
      </c>
      <c r="I698" s="3"/>
      <c r="J698" s="3" t="s">
        <v>6</v>
      </c>
      <c r="K698" s="3"/>
    </row>
    <row r="699" spans="1:11" x14ac:dyDescent="0.25">
      <c r="A699" s="3"/>
      <c r="B699" s="3"/>
      <c r="C699" s="4"/>
      <c r="D699" s="3"/>
      <c r="E699" s="3"/>
      <c r="F699" s="3"/>
      <c r="G699" s="3"/>
      <c r="H699" s="3"/>
      <c r="I699" s="3"/>
      <c r="J699" s="3"/>
      <c r="K699" s="3"/>
    </row>
    <row r="700" spans="1:11" ht="180" customHeight="1" x14ac:dyDescent="0.25">
      <c r="A700" s="3" t="s">
        <v>1</v>
      </c>
      <c r="B700" s="3" t="s">
        <v>2</v>
      </c>
      <c r="C700" s="4" t="s">
        <v>835</v>
      </c>
      <c r="D700" s="3"/>
      <c r="E700" s="3" t="s">
        <v>836</v>
      </c>
      <c r="F700" s="3" t="s">
        <v>837</v>
      </c>
      <c r="G700" s="3">
        <f>-2 / 25</f>
        <v>-0.08</v>
      </c>
      <c r="H700" s="3">
        <v>3</v>
      </c>
      <c r="I700" s="3"/>
      <c r="J700" s="3" t="s">
        <v>6</v>
      </c>
      <c r="K700" s="3"/>
    </row>
    <row r="701" spans="1:11" x14ac:dyDescent="0.25">
      <c r="A701" s="3"/>
      <c r="B701" s="3"/>
      <c r="C701" s="4"/>
      <c r="D701" s="3"/>
      <c r="E701" s="3"/>
      <c r="F701" s="3"/>
      <c r="G701" s="3"/>
      <c r="H701" s="3"/>
      <c r="I701" s="3"/>
      <c r="J701" s="3"/>
      <c r="K701" s="3"/>
    </row>
    <row r="702" spans="1:11" ht="195" customHeight="1" x14ac:dyDescent="0.25">
      <c r="A702" s="3" t="s">
        <v>1</v>
      </c>
      <c r="B702" s="3" t="s">
        <v>2</v>
      </c>
      <c r="C702" s="4" t="s">
        <v>838</v>
      </c>
      <c r="D702" s="3"/>
      <c r="E702" s="3" t="s">
        <v>839</v>
      </c>
      <c r="F702" s="3" t="s">
        <v>825</v>
      </c>
      <c r="G702" s="3">
        <f>-7 / 25</f>
        <v>-0.28000000000000003</v>
      </c>
      <c r="H702" s="3">
        <v>3</v>
      </c>
      <c r="I702" s="3"/>
      <c r="J702" s="3" t="s">
        <v>6</v>
      </c>
      <c r="K702" s="3"/>
    </row>
    <row r="703" spans="1:11" x14ac:dyDescent="0.25">
      <c r="A703" s="3"/>
      <c r="B703" s="3"/>
      <c r="C703" s="4"/>
      <c r="D703" s="3"/>
      <c r="E703" s="3"/>
      <c r="F703" s="3"/>
      <c r="G703" s="3"/>
      <c r="H703" s="3"/>
      <c r="I703" s="3"/>
      <c r="J703" s="3"/>
      <c r="K703" s="3"/>
    </row>
    <row r="704" spans="1:11" ht="195" customHeight="1" x14ac:dyDescent="0.25">
      <c r="A704" s="3" t="s">
        <v>1</v>
      </c>
      <c r="B704" s="3" t="s">
        <v>22</v>
      </c>
      <c r="C704" s="4" t="s">
        <v>840</v>
      </c>
      <c r="D704" s="3"/>
      <c r="E704" s="3" t="s">
        <v>841</v>
      </c>
      <c r="F704" s="3" t="s">
        <v>463</v>
      </c>
      <c r="G704" s="5">
        <v>42210</v>
      </c>
      <c r="H704" s="3">
        <v>3</v>
      </c>
      <c r="I704" s="3"/>
      <c r="J704" s="3" t="s">
        <v>6</v>
      </c>
      <c r="K704" s="3"/>
    </row>
    <row r="705" spans="1:13" x14ac:dyDescent="0.25">
      <c r="A705" s="3"/>
      <c r="B705" s="3"/>
      <c r="C705" s="4"/>
      <c r="D705" s="3"/>
      <c r="E705" s="3"/>
      <c r="F705" s="3"/>
      <c r="G705" s="5"/>
      <c r="H705" s="3"/>
      <c r="I705" s="3"/>
      <c r="J705" s="3"/>
      <c r="K705" s="3"/>
    </row>
    <row r="706" spans="1:13" ht="195" customHeight="1" x14ac:dyDescent="0.25">
      <c r="A706" s="3" t="s">
        <v>1</v>
      </c>
      <c r="B706" s="3" t="s">
        <v>22</v>
      </c>
      <c r="C706" s="4" t="s">
        <v>842</v>
      </c>
      <c r="D706" s="3"/>
      <c r="E706" s="3" t="s">
        <v>843</v>
      </c>
      <c r="F706" s="3" t="s">
        <v>463</v>
      </c>
      <c r="G706" s="5">
        <v>42029</v>
      </c>
      <c r="H706" s="3">
        <v>3</v>
      </c>
      <c r="I706" s="3"/>
      <c r="J706" s="3" t="s">
        <v>6</v>
      </c>
      <c r="K706" s="3"/>
    </row>
    <row r="707" spans="1:13" x14ac:dyDescent="0.25">
      <c r="A707" s="3"/>
      <c r="B707" s="3"/>
      <c r="C707" s="4"/>
      <c r="D707" s="3"/>
      <c r="E707" s="3"/>
      <c r="F707" s="3"/>
      <c r="G707" s="5"/>
      <c r="H707" s="3"/>
      <c r="I707" s="3"/>
      <c r="J707" s="3"/>
      <c r="K707" s="3"/>
    </row>
    <row r="708" spans="1:13" ht="180" customHeight="1" x14ac:dyDescent="0.25">
      <c r="A708" s="3" t="s">
        <v>1</v>
      </c>
      <c r="B708" s="3" t="s">
        <v>22</v>
      </c>
      <c r="C708" s="4" t="s">
        <v>844</v>
      </c>
      <c r="D708" s="3"/>
      <c r="E708" s="3" t="s">
        <v>845</v>
      </c>
      <c r="F708" s="3" t="s">
        <v>837</v>
      </c>
      <c r="G708" s="5">
        <v>42149</v>
      </c>
      <c r="H708" s="3">
        <v>3</v>
      </c>
    </row>
    <row r="709" spans="1:13" x14ac:dyDescent="0.25">
      <c r="A709" s="3"/>
      <c r="B709" s="3"/>
      <c r="C709" s="4"/>
      <c r="D709" s="3"/>
      <c r="E709" s="3"/>
      <c r="F709" s="3"/>
      <c r="G709" s="5"/>
      <c r="H709" s="3"/>
    </row>
    <row r="711" spans="1:13" ht="45" x14ac:dyDescent="0.25">
      <c r="A711" s="1" t="s">
        <v>846</v>
      </c>
      <c r="B711" s="1" t="s">
        <v>847</v>
      </c>
      <c r="C711" s="1" t="s">
        <v>848</v>
      </c>
      <c r="D711" s="1" t="s">
        <v>849</v>
      </c>
      <c r="E711" s="1" t="s">
        <v>850</v>
      </c>
      <c r="F711" s="1" t="s">
        <v>851</v>
      </c>
      <c r="G711" s="1" t="s">
        <v>852</v>
      </c>
      <c r="H711" s="1" t="s">
        <v>853</v>
      </c>
      <c r="I711" s="1" t="s">
        <v>854</v>
      </c>
      <c r="J711" s="1" t="s">
        <v>855</v>
      </c>
      <c r="K711" s="1" t="s">
        <v>856</v>
      </c>
    </row>
    <row r="712" spans="1:13" ht="180" customHeight="1" x14ac:dyDescent="0.25">
      <c r="A712" s="3" t="s">
        <v>1</v>
      </c>
      <c r="B712" s="3" t="s">
        <v>22</v>
      </c>
      <c r="C712" s="4" t="s">
        <v>857</v>
      </c>
      <c r="D712" s="3"/>
      <c r="E712" s="3" t="s">
        <v>858</v>
      </c>
      <c r="F712" s="3" t="s">
        <v>859</v>
      </c>
      <c r="G712" s="5">
        <v>42149</v>
      </c>
      <c r="H712" s="3">
        <v>3</v>
      </c>
      <c r="I712" s="3"/>
      <c r="J712" s="3" t="s">
        <v>6</v>
      </c>
      <c r="K712" s="3"/>
    </row>
    <row r="713" spans="1:13" x14ac:dyDescent="0.25">
      <c r="A713" s="3"/>
      <c r="B713" s="3"/>
      <c r="C713" s="4"/>
      <c r="D713" s="3"/>
      <c r="E713" s="3"/>
      <c r="F713" s="3"/>
      <c r="G713" s="5"/>
      <c r="H713" s="3"/>
      <c r="I713" s="3"/>
      <c r="J713" s="3"/>
      <c r="K713" s="3"/>
    </row>
    <row r="714" spans="1:13" ht="180" customHeight="1" x14ac:dyDescent="0.25">
      <c r="A714" s="3" t="s">
        <v>1</v>
      </c>
      <c r="B714" s="3" t="s">
        <v>22</v>
      </c>
      <c r="C714" s="4" t="s">
        <v>860</v>
      </c>
      <c r="D714" s="3"/>
      <c r="E714" s="3" t="s">
        <v>861</v>
      </c>
      <c r="F714" s="3" t="s">
        <v>354</v>
      </c>
      <c r="G714" s="5">
        <v>42154</v>
      </c>
      <c r="H714" s="3">
        <v>3</v>
      </c>
      <c r="I714" s="3"/>
      <c r="J714" s="3" t="s">
        <v>6</v>
      </c>
      <c r="K714" s="3"/>
    </row>
    <row r="715" spans="1:13" x14ac:dyDescent="0.25">
      <c r="A715" s="3"/>
      <c r="B715" s="3"/>
      <c r="C715" s="4"/>
      <c r="D715" s="3"/>
      <c r="E715" s="3"/>
      <c r="F715" s="3"/>
      <c r="G715" s="5"/>
      <c r="H715" s="3"/>
      <c r="I715" s="3"/>
      <c r="J715" s="3"/>
      <c r="K715" s="3"/>
    </row>
    <row r="716" spans="1:13" ht="180" customHeight="1" x14ac:dyDescent="0.25">
      <c r="A716" s="3" t="s">
        <v>1</v>
      </c>
      <c r="B716" s="3" t="s">
        <v>22</v>
      </c>
      <c r="C716" s="4" t="s">
        <v>862</v>
      </c>
      <c r="D716" s="3"/>
      <c r="E716" s="3" t="s">
        <v>863</v>
      </c>
      <c r="F716" s="3" t="s">
        <v>354</v>
      </c>
      <c r="G716" s="5">
        <v>42215</v>
      </c>
      <c r="H716" s="3">
        <v>3</v>
      </c>
      <c r="I716" s="3"/>
      <c r="J716" s="3" t="s">
        <v>6</v>
      </c>
      <c r="K716" s="3"/>
    </row>
    <row r="717" spans="1:13" x14ac:dyDescent="0.25">
      <c r="A717" s="3"/>
      <c r="B717" s="3"/>
      <c r="C717" s="4"/>
      <c r="D717" s="3"/>
      <c r="E717" s="3"/>
      <c r="F717" s="3"/>
      <c r="G717" s="5"/>
      <c r="H717" s="3"/>
      <c r="I717" s="3"/>
      <c r="J717" s="3"/>
      <c r="K717" s="3"/>
    </row>
    <row r="718" spans="1:13" ht="165" customHeight="1" x14ac:dyDescent="0.25">
      <c r="A718" s="3" t="s">
        <v>1</v>
      </c>
      <c r="B718" s="3" t="s">
        <v>22</v>
      </c>
      <c r="C718" s="4" t="s">
        <v>864</v>
      </c>
      <c r="D718" s="3"/>
      <c r="E718" s="3" t="s">
        <v>865</v>
      </c>
      <c r="F718" s="3" t="s">
        <v>354</v>
      </c>
      <c r="G718" s="5">
        <v>42024</v>
      </c>
      <c r="H718" s="3">
        <v>0</v>
      </c>
      <c r="I718" s="3"/>
      <c r="J718" s="3" t="s">
        <v>6</v>
      </c>
      <c r="K718" s="3"/>
    </row>
    <row r="719" spans="1:13" x14ac:dyDescent="0.25">
      <c r="A719" s="3"/>
      <c r="B719" s="3"/>
      <c r="C719" s="4"/>
      <c r="D719" s="3"/>
      <c r="E719" s="3"/>
      <c r="F719" s="3"/>
      <c r="G719" s="5"/>
      <c r="H719" s="3"/>
      <c r="I719" s="3"/>
      <c r="J719" s="3"/>
      <c r="K719" s="3"/>
    </row>
    <row r="720" spans="1:13" ht="165" customHeight="1" x14ac:dyDescent="0.25">
      <c r="A720" s="3" t="s">
        <v>1</v>
      </c>
      <c r="B720" s="3" t="s">
        <v>22</v>
      </c>
      <c r="C720" s="4" t="s">
        <v>866</v>
      </c>
      <c r="D720" s="3"/>
      <c r="E720" s="3" t="s">
        <v>867</v>
      </c>
      <c r="F720" s="3" t="s">
        <v>354</v>
      </c>
      <c r="G720" s="5">
        <v>42114</v>
      </c>
      <c r="H720" s="3">
        <v>0</v>
      </c>
      <c r="I720" s="3"/>
      <c r="J720" s="3" t="s">
        <v>6</v>
      </c>
      <c r="K720" s="3"/>
      <c r="M720">
        <v>1</v>
      </c>
    </row>
    <row r="721" spans="1:11" x14ac:dyDescent="0.25">
      <c r="A721" s="3"/>
      <c r="B721" s="3"/>
      <c r="C721" s="4"/>
      <c r="D721" s="3"/>
      <c r="E721" s="3"/>
      <c r="F721" s="3"/>
      <c r="G721" s="5"/>
      <c r="H721" s="3"/>
      <c r="I721" s="3"/>
      <c r="J721" s="3"/>
      <c r="K721" s="3"/>
    </row>
    <row r="722" spans="1:11" ht="195" customHeight="1" x14ac:dyDescent="0.25">
      <c r="A722" s="3" t="s">
        <v>1</v>
      </c>
      <c r="B722" s="3" t="s">
        <v>22</v>
      </c>
      <c r="C722" s="4" t="s">
        <v>868</v>
      </c>
      <c r="D722" s="3"/>
      <c r="E722" s="3" t="s">
        <v>869</v>
      </c>
      <c r="F722" s="3" t="s">
        <v>870</v>
      </c>
      <c r="G722" s="5">
        <v>42328</v>
      </c>
      <c r="H722" s="3">
        <v>3</v>
      </c>
      <c r="I722" s="3"/>
      <c r="J722" s="3" t="s">
        <v>6</v>
      </c>
      <c r="K722" s="3"/>
    </row>
    <row r="723" spans="1:11" x14ac:dyDescent="0.25">
      <c r="A723" s="3"/>
      <c r="B723" s="3"/>
      <c r="C723" s="4"/>
      <c r="D723" s="3"/>
      <c r="E723" s="3"/>
      <c r="F723" s="3"/>
      <c r="G723" s="5"/>
      <c r="H723" s="3"/>
      <c r="I723" s="3"/>
      <c r="J723" s="3"/>
      <c r="K723" s="3"/>
    </row>
    <row r="724" spans="1:11" ht="180" customHeight="1" x14ac:dyDescent="0.25">
      <c r="A724" s="3" t="s">
        <v>1</v>
      </c>
      <c r="B724" s="3" t="s">
        <v>22</v>
      </c>
      <c r="C724" s="4" t="s">
        <v>871</v>
      </c>
      <c r="D724" s="3"/>
      <c r="E724" s="3" t="s">
        <v>872</v>
      </c>
      <c r="F724" s="3" t="s">
        <v>870</v>
      </c>
      <c r="G724" s="5">
        <v>42328</v>
      </c>
      <c r="H724" s="3">
        <v>1</v>
      </c>
      <c r="I724" s="3"/>
      <c r="J724" s="3" t="s">
        <v>6</v>
      </c>
      <c r="K724" s="3"/>
    </row>
    <row r="725" spans="1:11" x14ac:dyDescent="0.25">
      <c r="A725" s="3"/>
      <c r="B725" s="3"/>
      <c r="C725" s="4"/>
      <c r="D725" s="3"/>
      <c r="E725" s="3"/>
      <c r="F725" s="3"/>
      <c r="G725" s="5"/>
      <c r="H725" s="3"/>
      <c r="I725" s="3"/>
      <c r="J725" s="3"/>
      <c r="K725" s="3"/>
    </row>
    <row r="726" spans="1:11" ht="165" customHeight="1" x14ac:dyDescent="0.25">
      <c r="A726" s="3" t="s">
        <v>1</v>
      </c>
      <c r="B726" s="3" t="s">
        <v>22</v>
      </c>
      <c r="C726" s="4" t="s">
        <v>873</v>
      </c>
      <c r="D726" s="3"/>
      <c r="E726" s="3" t="s">
        <v>353</v>
      </c>
      <c r="F726" s="3" t="s">
        <v>354</v>
      </c>
      <c r="G726" s="3" t="s">
        <v>874</v>
      </c>
      <c r="H726" s="3">
        <v>3</v>
      </c>
      <c r="I726" s="3"/>
      <c r="J726" s="3" t="s">
        <v>6</v>
      </c>
      <c r="K726" s="3"/>
    </row>
    <row r="727" spans="1:11" x14ac:dyDescent="0.25">
      <c r="A727" s="3"/>
      <c r="B727" s="3"/>
      <c r="C727" s="4"/>
      <c r="D727" s="3"/>
      <c r="E727" s="3"/>
      <c r="F727" s="3"/>
      <c r="G727" s="3"/>
      <c r="H727" s="3"/>
      <c r="I727" s="3"/>
      <c r="J727" s="3"/>
      <c r="K727" s="3"/>
    </row>
    <row r="728" spans="1:11" ht="165" customHeight="1" x14ac:dyDescent="0.25">
      <c r="A728" s="3" t="s">
        <v>1</v>
      </c>
      <c r="B728" s="3" t="s">
        <v>22</v>
      </c>
      <c r="C728" s="4" t="s">
        <v>875</v>
      </c>
      <c r="D728" s="3"/>
      <c r="E728" s="3" t="s">
        <v>876</v>
      </c>
      <c r="F728" s="3" t="s">
        <v>354</v>
      </c>
      <c r="G728" s="5">
        <v>42297</v>
      </c>
      <c r="H728" s="3">
        <v>1</v>
      </c>
      <c r="I728" s="3"/>
      <c r="J728" s="3" t="s">
        <v>6</v>
      </c>
      <c r="K728" s="3"/>
    </row>
    <row r="729" spans="1:11" x14ac:dyDescent="0.25">
      <c r="A729" s="3"/>
      <c r="B729" s="3"/>
      <c r="C729" s="4"/>
      <c r="D729" s="3"/>
      <c r="E729" s="3"/>
      <c r="F729" s="3"/>
      <c r="G729" s="5"/>
      <c r="H729" s="3"/>
      <c r="I729" s="3"/>
      <c r="J729" s="3"/>
      <c r="K729" s="3"/>
    </row>
    <row r="730" spans="1:11" ht="195" customHeight="1" x14ac:dyDescent="0.25">
      <c r="A730" s="3" t="s">
        <v>1</v>
      </c>
      <c r="B730" s="3" t="s">
        <v>22</v>
      </c>
      <c r="C730" s="4" t="s">
        <v>877</v>
      </c>
      <c r="D730" s="3"/>
      <c r="E730" s="3" t="s">
        <v>878</v>
      </c>
      <c r="F730" s="3" t="s">
        <v>870</v>
      </c>
      <c r="G730" s="5">
        <v>42358</v>
      </c>
      <c r="H730" s="3">
        <v>3</v>
      </c>
      <c r="I730" s="3"/>
      <c r="J730" s="3" t="s">
        <v>6</v>
      </c>
      <c r="K730" s="3"/>
    </row>
    <row r="731" spans="1:11" x14ac:dyDescent="0.25">
      <c r="A731" s="3"/>
      <c r="B731" s="3"/>
      <c r="C731" s="4"/>
      <c r="D731" s="3"/>
      <c r="E731" s="3"/>
      <c r="F731" s="3"/>
      <c r="G731" s="5"/>
      <c r="H731" s="3"/>
      <c r="I731" s="3"/>
      <c r="J731" s="3"/>
      <c r="K731" s="3"/>
    </row>
    <row r="732" spans="1:11" ht="165" customHeight="1" x14ac:dyDescent="0.25">
      <c r="A732" s="3" t="s">
        <v>1</v>
      </c>
      <c r="B732" s="3" t="s">
        <v>22</v>
      </c>
      <c r="C732" s="4" t="s">
        <v>879</v>
      </c>
      <c r="D732" s="3"/>
      <c r="E732" s="3" t="s">
        <v>880</v>
      </c>
      <c r="F732" s="3" t="s">
        <v>354</v>
      </c>
      <c r="G732" s="3" t="s">
        <v>881</v>
      </c>
      <c r="H732" s="3">
        <v>3</v>
      </c>
      <c r="I732" s="3"/>
      <c r="J732" s="3" t="s">
        <v>6</v>
      </c>
      <c r="K732" s="3"/>
    </row>
    <row r="733" spans="1:11" x14ac:dyDescent="0.25">
      <c r="A733" s="3"/>
      <c r="B733" s="3"/>
      <c r="C733" s="4"/>
      <c r="D733" s="3"/>
      <c r="E733" s="3"/>
      <c r="F733" s="3"/>
      <c r="G733" s="3"/>
      <c r="H733" s="3"/>
      <c r="I733" s="3"/>
      <c r="J733" s="3"/>
      <c r="K733" s="3"/>
    </row>
    <row r="734" spans="1:11" ht="180" customHeight="1" x14ac:dyDescent="0.25">
      <c r="A734" s="3" t="s">
        <v>1</v>
      </c>
      <c r="B734" s="3" t="s">
        <v>22</v>
      </c>
      <c r="C734" s="4" t="s">
        <v>882</v>
      </c>
      <c r="D734" s="3"/>
      <c r="E734" s="3" t="s">
        <v>883</v>
      </c>
      <c r="F734" s="3" t="s">
        <v>870</v>
      </c>
      <c r="G734" s="3" t="s">
        <v>884</v>
      </c>
      <c r="H734" s="3">
        <v>3</v>
      </c>
      <c r="I734" s="3"/>
      <c r="J734" s="3" t="s">
        <v>6</v>
      </c>
      <c r="K734" s="3"/>
    </row>
    <row r="735" spans="1:11" x14ac:dyDescent="0.25">
      <c r="A735" s="3"/>
      <c r="B735" s="3"/>
      <c r="C735" s="4"/>
      <c r="D735" s="3"/>
      <c r="E735" s="3"/>
      <c r="F735" s="3"/>
      <c r="G735" s="3"/>
      <c r="H735" s="3"/>
      <c r="I735" s="3"/>
      <c r="J735" s="3"/>
      <c r="K735" s="3"/>
    </row>
    <row r="736" spans="1:11" ht="180" customHeight="1" x14ac:dyDescent="0.25">
      <c r="A736" s="3" t="s">
        <v>1</v>
      </c>
      <c r="B736" s="3" t="s">
        <v>22</v>
      </c>
      <c r="C736" s="4" t="s">
        <v>885</v>
      </c>
      <c r="D736" s="3"/>
      <c r="E736" s="3" t="s">
        <v>886</v>
      </c>
      <c r="F736" s="3" t="s">
        <v>625</v>
      </c>
      <c r="G736" s="5">
        <v>42029</v>
      </c>
      <c r="H736" s="3">
        <v>3</v>
      </c>
      <c r="I736" s="3"/>
      <c r="J736" s="3" t="s">
        <v>6</v>
      </c>
      <c r="K736" s="3"/>
    </row>
    <row r="737" spans="1:11" x14ac:dyDescent="0.25">
      <c r="A737" s="3"/>
      <c r="B737" s="3"/>
      <c r="C737" s="4"/>
      <c r="D737" s="3"/>
      <c r="E737" s="3"/>
      <c r="F737" s="3"/>
      <c r="G737" s="5"/>
      <c r="H737" s="3"/>
      <c r="I737" s="3"/>
      <c r="J737" s="3"/>
      <c r="K737" s="3"/>
    </row>
    <row r="738" spans="1:11" ht="165" customHeight="1" x14ac:dyDescent="0.25">
      <c r="A738" s="3" t="s">
        <v>1</v>
      </c>
      <c r="B738" s="3" t="s">
        <v>2</v>
      </c>
      <c r="C738" s="4" t="s">
        <v>887</v>
      </c>
      <c r="D738" s="3"/>
      <c r="E738" s="3" t="s">
        <v>888</v>
      </c>
      <c r="F738" s="3" t="s">
        <v>633</v>
      </c>
      <c r="G738" s="3">
        <f>-2 / 25</f>
        <v>-0.08</v>
      </c>
      <c r="H738" s="3">
        <v>3</v>
      </c>
      <c r="I738" s="3"/>
      <c r="J738" s="3" t="s">
        <v>6</v>
      </c>
      <c r="K738" s="3"/>
    </row>
    <row r="739" spans="1:11" x14ac:dyDescent="0.25">
      <c r="A739" s="3"/>
      <c r="B739" s="3"/>
      <c r="C739" s="4"/>
      <c r="D739" s="3"/>
      <c r="E739" s="3"/>
      <c r="F739" s="3"/>
      <c r="G739" s="3"/>
      <c r="H739" s="3"/>
      <c r="I739" s="3"/>
      <c r="J739" s="3"/>
      <c r="K739" s="3"/>
    </row>
    <row r="740" spans="1:11" ht="165" customHeight="1" x14ac:dyDescent="0.25">
      <c r="A740" s="3" t="s">
        <v>1</v>
      </c>
      <c r="B740" s="3" t="s">
        <v>2</v>
      </c>
      <c r="C740" s="4" t="s">
        <v>889</v>
      </c>
      <c r="D740" s="3"/>
      <c r="E740" s="3" t="s">
        <v>890</v>
      </c>
      <c r="F740" s="3" t="s">
        <v>633</v>
      </c>
      <c r="G740" s="3">
        <f>-1 / 25</f>
        <v>-0.04</v>
      </c>
      <c r="H740" s="3">
        <v>3</v>
      </c>
      <c r="I740" s="3"/>
      <c r="J740" s="3" t="s">
        <v>6</v>
      </c>
      <c r="K740" s="3"/>
    </row>
    <row r="741" spans="1:11" x14ac:dyDescent="0.25">
      <c r="A741" s="3"/>
      <c r="B741" s="3"/>
      <c r="C741" s="4"/>
      <c r="D741" s="3"/>
      <c r="E741" s="3"/>
      <c r="F741" s="3"/>
      <c r="G741" s="3"/>
      <c r="H741" s="3"/>
      <c r="I741" s="3"/>
      <c r="J741" s="3"/>
      <c r="K741" s="3"/>
    </row>
    <row r="742" spans="1:11" ht="180" customHeight="1" x14ac:dyDescent="0.25">
      <c r="A742" s="3" t="s">
        <v>1</v>
      </c>
      <c r="B742" s="3" t="s">
        <v>2</v>
      </c>
      <c r="C742" s="4" t="s">
        <v>891</v>
      </c>
      <c r="D742" s="3"/>
      <c r="E742" s="3" t="s">
        <v>892</v>
      </c>
      <c r="F742" s="3" t="s">
        <v>893</v>
      </c>
      <c r="G742" s="3" t="s">
        <v>250</v>
      </c>
      <c r="H742" s="3">
        <v>3</v>
      </c>
      <c r="I742" s="3"/>
      <c r="J742" s="3" t="s">
        <v>6</v>
      </c>
      <c r="K742" s="3"/>
    </row>
    <row r="743" spans="1:11" x14ac:dyDescent="0.25">
      <c r="A743" s="3"/>
      <c r="B743" s="3"/>
      <c r="C743" s="4"/>
      <c r="D743" s="3"/>
      <c r="E743" s="3"/>
      <c r="F743" s="3"/>
      <c r="G743" s="3"/>
      <c r="H743" s="3"/>
      <c r="I743" s="3"/>
      <c r="J743" s="3"/>
      <c r="K743" s="3"/>
    </row>
    <row r="744" spans="1:11" ht="180" customHeight="1" x14ac:dyDescent="0.25">
      <c r="A744" s="3" t="s">
        <v>1</v>
      </c>
      <c r="B744" s="3" t="s">
        <v>22</v>
      </c>
      <c r="C744" s="4" t="s">
        <v>894</v>
      </c>
      <c r="D744" s="3"/>
      <c r="E744" s="3" t="s">
        <v>895</v>
      </c>
      <c r="F744" s="3" t="s">
        <v>893</v>
      </c>
      <c r="G744" s="5">
        <v>42063</v>
      </c>
      <c r="H744" s="3">
        <v>3</v>
      </c>
      <c r="I744" s="3"/>
      <c r="J744" s="3" t="s">
        <v>6</v>
      </c>
      <c r="K744" s="3"/>
    </row>
    <row r="745" spans="1:11" x14ac:dyDescent="0.25">
      <c r="A745" s="3"/>
      <c r="B745" s="3"/>
      <c r="C745" s="4"/>
      <c r="D745" s="3"/>
      <c r="E745" s="3"/>
      <c r="F745" s="3"/>
      <c r="G745" s="5"/>
      <c r="H745" s="3"/>
      <c r="I745" s="3"/>
      <c r="J745" s="3"/>
      <c r="K745" s="3"/>
    </row>
    <row r="746" spans="1:11" ht="165" customHeight="1" x14ac:dyDescent="0.25">
      <c r="A746" s="3" t="s">
        <v>1</v>
      </c>
      <c r="B746" s="3" t="s">
        <v>2</v>
      </c>
      <c r="C746" s="4" t="s">
        <v>896</v>
      </c>
      <c r="D746" s="3"/>
      <c r="E746" s="3" t="s">
        <v>897</v>
      </c>
      <c r="F746" s="3" t="s">
        <v>893</v>
      </c>
      <c r="G746" s="3" t="s">
        <v>250</v>
      </c>
      <c r="H746" s="3">
        <v>3</v>
      </c>
      <c r="I746" s="3"/>
      <c r="J746" s="3" t="s">
        <v>6</v>
      </c>
      <c r="K746" s="3"/>
    </row>
    <row r="747" spans="1:11" x14ac:dyDescent="0.25">
      <c r="A747" s="3"/>
      <c r="B747" s="3"/>
      <c r="C747" s="4"/>
      <c r="D747" s="3"/>
      <c r="E747" s="3"/>
      <c r="F747" s="3"/>
      <c r="G747" s="3"/>
      <c r="H747" s="3"/>
      <c r="I747" s="3"/>
      <c r="J747" s="3"/>
      <c r="K747" s="3"/>
    </row>
    <row r="748" spans="1:11" ht="180" customHeight="1" x14ac:dyDescent="0.25">
      <c r="A748" s="3" t="s">
        <v>1</v>
      </c>
      <c r="B748" s="3" t="s">
        <v>22</v>
      </c>
      <c r="C748" s="4" t="s">
        <v>898</v>
      </c>
      <c r="D748" s="3"/>
      <c r="E748" s="3" t="s">
        <v>899</v>
      </c>
      <c r="F748" s="3" t="s">
        <v>628</v>
      </c>
      <c r="G748" s="5">
        <v>42088</v>
      </c>
      <c r="H748" s="3">
        <v>3</v>
      </c>
      <c r="I748" s="3"/>
      <c r="J748" s="3" t="s">
        <v>6</v>
      </c>
      <c r="K748" s="3"/>
    </row>
    <row r="749" spans="1:11" x14ac:dyDescent="0.25">
      <c r="A749" s="3"/>
      <c r="B749" s="3"/>
      <c r="C749" s="4"/>
      <c r="D749" s="3"/>
      <c r="E749" s="3"/>
      <c r="F749" s="3"/>
      <c r="G749" s="5"/>
      <c r="H749" s="3"/>
      <c r="I749" s="3"/>
      <c r="J749" s="3"/>
      <c r="K749" s="3"/>
    </row>
    <row r="750" spans="1:11" ht="165" customHeight="1" x14ac:dyDescent="0.25">
      <c r="A750" s="3" t="s">
        <v>1</v>
      </c>
      <c r="B750" s="3" t="s">
        <v>22</v>
      </c>
      <c r="C750" s="4" t="s">
        <v>900</v>
      </c>
      <c r="D750" s="3"/>
      <c r="E750" s="3" t="s">
        <v>901</v>
      </c>
      <c r="F750" s="3" t="s">
        <v>625</v>
      </c>
      <c r="G750" s="3" t="s">
        <v>902</v>
      </c>
      <c r="H750" s="3">
        <v>3</v>
      </c>
      <c r="I750" s="3"/>
      <c r="J750" s="3" t="s">
        <v>6</v>
      </c>
      <c r="K750" s="3"/>
    </row>
    <row r="751" spans="1:11" x14ac:dyDescent="0.25">
      <c r="A751" s="3"/>
      <c r="B751" s="3"/>
      <c r="C751" s="4"/>
      <c r="D751" s="3"/>
      <c r="E751" s="3"/>
      <c r="F751" s="3"/>
      <c r="G751" s="3"/>
      <c r="H751" s="3"/>
      <c r="I751" s="3"/>
      <c r="J751" s="3"/>
      <c r="K751" s="3"/>
    </row>
    <row r="752" spans="1:11" ht="180" customHeight="1" x14ac:dyDescent="0.25">
      <c r="A752" s="3" t="s">
        <v>1</v>
      </c>
      <c r="B752" s="3" t="s">
        <v>22</v>
      </c>
      <c r="C752" s="4" t="s">
        <v>903</v>
      </c>
      <c r="D752" s="3"/>
      <c r="E752" s="3" t="s">
        <v>904</v>
      </c>
      <c r="F752" s="3" t="s">
        <v>625</v>
      </c>
      <c r="G752" s="3" t="s">
        <v>905</v>
      </c>
      <c r="H752" s="3">
        <v>3</v>
      </c>
      <c r="I752" s="3"/>
      <c r="J752" s="3" t="s">
        <v>6</v>
      </c>
      <c r="K752" s="3"/>
    </row>
    <row r="753" spans="1:11" x14ac:dyDescent="0.25">
      <c r="A753" s="3"/>
      <c r="B753" s="3"/>
      <c r="C753" s="4"/>
      <c r="D753" s="3"/>
      <c r="E753" s="3"/>
      <c r="F753" s="3"/>
      <c r="G753" s="3"/>
      <c r="H753" s="3"/>
      <c r="I753" s="3"/>
      <c r="J753" s="3"/>
      <c r="K753" s="3"/>
    </row>
    <row r="754" spans="1:11" ht="195" customHeight="1" x14ac:dyDescent="0.25">
      <c r="A754" s="3" t="s">
        <v>1</v>
      </c>
      <c r="B754" s="3" t="s">
        <v>22</v>
      </c>
      <c r="C754" s="4" t="s">
        <v>906</v>
      </c>
      <c r="D754" s="3"/>
      <c r="E754" s="3" t="s">
        <v>907</v>
      </c>
      <c r="F754" s="3" t="s">
        <v>908</v>
      </c>
      <c r="G754" s="3" t="s">
        <v>909</v>
      </c>
      <c r="H754" s="3">
        <v>3</v>
      </c>
      <c r="I754" s="3"/>
      <c r="J754" s="3" t="s">
        <v>6</v>
      </c>
      <c r="K754" s="3"/>
    </row>
    <row r="755" spans="1:11" x14ac:dyDescent="0.25">
      <c r="A755" s="3"/>
      <c r="B755" s="3"/>
      <c r="C755" s="4"/>
      <c r="D755" s="3"/>
      <c r="E755" s="3"/>
      <c r="F755" s="3"/>
      <c r="G755" s="3"/>
      <c r="H755" s="3"/>
      <c r="I755" s="3"/>
      <c r="J755" s="3"/>
      <c r="K755" s="3"/>
    </row>
    <row r="756" spans="1:11" ht="195" customHeight="1" x14ac:dyDescent="0.25">
      <c r="A756" s="3" t="s">
        <v>1</v>
      </c>
      <c r="B756" s="3" t="s">
        <v>22</v>
      </c>
      <c r="C756" s="4" t="s">
        <v>910</v>
      </c>
      <c r="D756" s="3"/>
      <c r="E756" s="3" t="s">
        <v>911</v>
      </c>
      <c r="F756" s="3" t="s">
        <v>908</v>
      </c>
      <c r="G756" s="3" t="s">
        <v>912</v>
      </c>
      <c r="H756" s="3">
        <v>3</v>
      </c>
      <c r="I756" s="3"/>
      <c r="J756" s="3" t="s">
        <v>6</v>
      </c>
      <c r="K756" s="3"/>
    </row>
    <row r="757" spans="1:11" x14ac:dyDescent="0.25">
      <c r="A757" s="3"/>
      <c r="B757" s="3"/>
      <c r="C757" s="4"/>
      <c r="D757" s="3"/>
      <c r="E757" s="3"/>
      <c r="F757" s="3"/>
      <c r="G757" s="3"/>
      <c r="H757" s="3"/>
      <c r="I757" s="3"/>
      <c r="J757" s="3"/>
      <c r="K757" s="3"/>
    </row>
    <row r="758" spans="1:11" ht="210" customHeight="1" x14ac:dyDescent="0.25">
      <c r="A758" s="3" t="s">
        <v>1</v>
      </c>
      <c r="B758" s="3" t="s">
        <v>22</v>
      </c>
      <c r="C758" s="4" t="s">
        <v>913</v>
      </c>
      <c r="D758" s="3"/>
      <c r="E758" s="3" t="s">
        <v>914</v>
      </c>
      <c r="F758" s="3" t="s">
        <v>915</v>
      </c>
      <c r="G758" s="3" t="s">
        <v>916</v>
      </c>
      <c r="H758" s="3">
        <v>3</v>
      </c>
      <c r="I758" s="3"/>
      <c r="J758" s="3" t="s">
        <v>6</v>
      </c>
      <c r="K758" s="3"/>
    </row>
    <row r="759" spans="1:11" x14ac:dyDescent="0.25">
      <c r="A759" s="3"/>
      <c r="B759" s="3"/>
      <c r="C759" s="4"/>
      <c r="D759" s="3"/>
      <c r="E759" s="3"/>
      <c r="F759" s="3"/>
      <c r="G759" s="3"/>
      <c r="H759" s="3"/>
      <c r="I759" s="3"/>
      <c r="J759" s="3"/>
      <c r="K759" s="3"/>
    </row>
    <row r="760" spans="1:11" ht="195" customHeight="1" x14ac:dyDescent="0.25">
      <c r="A760" s="3" t="s">
        <v>1</v>
      </c>
      <c r="B760" s="3" t="s">
        <v>22</v>
      </c>
      <c r="C760" s="4" t="s">
        <v>917</v>
      </c>
      <c r="D760" s="3"/>
      <c r="E760" s="3" t="s">
        <v>918</v>
      </c>
      <c r="F760" s="3" t="s">
        <v>915</v>
      </c>
      <c r="G760" s="5">
        <v>42179</v>
      </c>
      <c r="H760" s="3">
        <v>3</v>
      </c>
      <c r="I760" s="3"/>
      <c r="J760" s="3" t="s">
        <v>6</v>
      </c>
      <c r="K760" s="3"/>
    </row>
    <row r="761" spans="1:11" x14ac:dyDescent="0.25">
      <c r="A761" s="3"/>
      <c r="B761" s="3"/>
      <c r="C761" s="4"/>
      <c r="D761" s="3"/>
      <c r="E761" s="3"/>
      <c r="F761" s="3"/>
      <c r="G761" s="5"/>
      <c r="H761" s="3"/>
      <c r="I761" s="3"/>
      <c r="J761" s="3"/>
      <c r="K761" s="3"/>
    </row>
    <row r="762" spans="1:11" ht="210" customHeight="1" x14ac:dyDescent="0.25">
      <c r="A762" s="3" t="s">
        <v>1</v>
      </c>
      <c r="B762" s="3" t="s">
        <v>22</v>
      </c>
      <c r="C762" s="4" t="s">
        <v>919</v>
      </c>
      <c r="D762" s="3"/>
      <c r="E762" s="3" t="s">
        <v>920</v>
      </c>
      <c r="F762" s="3" t="s">
        <v>921</v>
      </c>
      <c r="G762" s="5">
        <v>42297</v>
      </c>
      <c r="H762" s="3">
        <v>3</v>
      </c>
      <c r="I762" s="3"/>
      <c r="J762" s="3" t="s">
        <v>6</v>
      </c>
      <c r="K762" s="3"/>
    </row>
    <row r="763" spans="1:11" x14ac:dyDescent="0.25">
      <c r="A763" s="3"/>
      <c r="B763" s="3"/>
      <c r="C763" s="4"/>
      <c r="D763" s="3"/>
      <c r="E763" s="3"/>
      <c r="F763" s="3"/>
      <c r="G763" s="5"/>
      <c r="H763" s="3"/>
      <c r="I763" s="3"/>
      <c r="J763" s="3"/>
      <c r="K763" s="3"/>
    </row>
    <row r="764" spans="1:11" ht="180" customHeight="1" x14ac:dyDescent="0.25">
      <c r="A764" s="3" t="s">
        <v>1</v>
      </c>
      <c r="B764" s="3" t="s">
        <v>22</v>
      </c>
      <c r="C764" s="4" t="s">
        <v>923</v>
      </c>
      <c r="D764" s="3"/>
      <c r="E764" s="3" t="s">
        <v>924</v>
      </c>
      <c r="F764" s="3" t="s">
        <v>925</v>
      </c>
      <c r="G764" s="3" t="s">
        <v>27</v>
      </c>
      <c r="H764" s="3">
        <v>3</v>
      </c>
      <c r="I764" s="3"/>
      <c r="J764" s="3" t="s">
        <v>6</v>
      </c>
      <c r="K764" s="3"/>
    </row>
    <row r="765" spans="1:11" x14ac:dyDescent="0.25">
      <c r="A765" s="3"/>
      <c r="B765" s="3"/>
      <c r="C765" s="4"/>
      <c r="D765" s="3"/>
      <c r="E765" s="3"/>
      <c r="F765" s="3"/>
      <c r="G765" s="3"/>
      <c r="H765" s="3"/>
      <c r="I765" s="3"/>
      <c r="J765" s="3"/>
      <c r="K765" s="3"/>
    </row>
    <row r="766" spans="1:11" ht="195" customHeight="1" x14ac:dyDescent="0.25">
      <c r="A766" s="3" t="s">
        <v>1</v>
      </c>
      <c r="B766" s="3" t="s">
        <v>22</v>
      </c>
      <c r="C766" s="4" t="s">
        <v>926</v>
      </c>
      <c r="D766" s="3"/>
      <c r="E766" s="3" t="s">
        <v>927</v>
      </c>
      <c r="F766" s="3" t="s">
        <v>928</v>
      </c>
      <c r="G766" s="3" t="s">
        <v>929</v>
      </c>
      <c r="H766" s="3">
        <v>3</v>
      </c>
      <c r="I766" s="3"/>
      <c r="J766" s="3" t="s">
        <v>6</v>
      </c>
      <c r="K766" s="3"/>
    </row>
    <row r="767" spans="1:11" x14ac:dyDescent="0.25">
      <c r="A767" s="3"/>
      <c r="B767" s="3"/>
      <c r="C767" s="4"/>
      <c r="D767" s="3"/>
      <c r="E767" s="3"/>
      <c r="F767" s="3"/>
      <c r="G767" s="3"/>
      <c r="H767" s="3"/>
      <c r="I767" s="3"/>
      <c r="J767" s="3"/>
      <c r="K767" s="3"/>
    </row>
    <row r="768" spans="1:11" ht="195" customHeight="1" x14ac:dyDescent="0.25">
      <c r="A768" s="3" t="s">
        <v>1</v>
      </c>
      <c r="B768" s="3" t="s">
        <v>22</v>
      </c>
      <c r="C768" s="4" t="s">
        <v>930</v>
      </c>
      <c r="D768" s="3"/>
      <c r="E768" s="3" t="s">
        <v>931</v>
      </c>
      <c r="F768" s="3" t="s">
        <v>932</v>
      </c>
      <c r="G768" s="3" t="s">
        <v>27</v>
      </c>
      <c r="H768" s="3">
        <v>3</v>
      </c>
      <c r="I768" s="3"/>
      <c r="J768" s="3" t="s">
        <v>6</v>
      </c>
      <c r="K768" s="3"/>
    </row>
    <row r="769" spans="1:11" x14ac:dyDescent="0.25">
      <c r="A769" s="3"/>
      <c r="B769" s="3"/>
      <c r="C769" s="4"/>
      <c r="D769" s="3"/>
      <c r="E769" s="3"/>
      <c r="F769" s="3"/>
      <c r="G769" s="3"/>
      <c r="H769" s="3"/>
      <c r="I769" s="3"/>
      <c r="J769" s="3"/>
      <c r="K769" s="3"/>
    </row>
    <row r="770" spans="1:11" ht="210" customHeight="1" x14ac:dyDescent="0.25">
      <c r="A770" s="3" t="s">
        <v>1</v>
      </c>
      <c r="B770" s="3" t="s">
        <v>22</v>
      </c>
      <c r="C770" s="4" t="s">
        <v>933</v>
      </c>
      <c r="D770" s="3"/>
      <c r="E770" s="3" t="s">
        <v>934</v>
      </c>
      <c r="F770" s="3" t="s">
        <v>820</v>
      </c>
      <c r="G770" s="5">
        <v>42332</v>
      </c>
      <c r="H770" s="3">
        <v>3</v>
      </c>
      <c r="I770" s="3"/>
      <c r="J770" s="3" t="s">
        <v>6</v>
      </c>
      <c r="K770" s="3"/>
    </row>
    <row r="771" spans="1:11" x14ac:dyDescent="0.25">
      <c r="A771" s="3"/>
      <c r="B771" s="3"/>
      <c r="C771" s="4"/>
      <c r="D771" s="3"/>
      <c r="E771" s="3"/>
      <c r="F771" s="3"/>
      <c r="G771" s="5"/>
      <c r="H771" s="3"/>
      <c r="I771" s="3"/>
      <c r="J771" s="3"/>
      <c r="K771" s="3"/>
    </row>
    <row r="772" spans="1:11" ht="195" customHeight="1" x14ac:dyDescent="0.25">
      <c r="A772" s="3" t="s">
        <v>1</v>
      </c>
      <c r="B772" s="3" t="s">
        <v>22</v>
      </c>
      <c r="C772" s="4" t="s">
        <v>935</v>
      </c>
      <c r="D772" s="3"/>
      <c r="E772" s="3" t="s">
        <v>936</v>
      </c>
      <c r="F772" s="3" t="s">
        <v>937</v>
      </c>
      <c r="G772" s="3" t="s">
        <v>912</v>
      </c>
      <c r="H772" s="3">
        <v>3</v>
      </c>
      <c r="I772" s="3"/>
      <c r="J772" s="3" t="s">
        <v>6</v>
      </c>
      <c r="K772" s="3"/>
    </row>
    <row r="773" spans="1:11" x14ac:dyDescent="0.25">
      <c r="A773" s="3"/>
      <c r="B773" s="3"/>
      <c r="C773" s="4"/>
      <c r="D773" s="3"/>
      <c r="E773" s="3"/>
      <c r="F773" s="3"/>
      <c r="G773" s="3"/>
      <c r="H773" s="3"/>
      <c r="I773" s="3"/>
      <c r="J773" s="3"/>
      <c r="K773" s="3"/>
    </row>
    <row r="774" spans="1:11" ht="180" customHeight="1" x14ac:dyDescent="0.25">
      <c r="A774" s="3" t="s">
        <v>1</v>
      </c>
      <c r="B774" s="3" t="s">
        <v>22</v>
      </c>
      <c r="C774" s="4" t="s">
        <v>938</v>
      </c>
      <c r="D774" s="3"/>
      <c r="E774" s="3" t="s">
        <v>939</v>
      </c>
      <c r="F774" s="3" t="s">
        <v>922</v>
      </c>
      <c r="G774" s="3" t="s">
        <v>940</v>
      </c>
      <c r="H774" s="3">
        <v>1</v>
      </c>
      <c r="I774" s="3"/>
      <c r="J774" s="3" t="s">
        <v>6</v>
      </c>
      <c r="K774" s="3"/>
    </row>
    <row r="775" spans="1:11" x14ac:dyDescent="0.25">
      <c r="A775" s="3"/>
      <c r="B775" s="3"/>
      <c r="C775" s="4"/>
      <c r="D775" s="3"/>
      <c r="E775" s="3"/>
      <c r="F775" s="3"/>
      <c r="G775" s="3"/>
      <c r="H775" s="3"/>
      <c r="I775" s="3"/>
      <c r="J775" s="3"/>
      <c r="K775" s="3"/>
    </row>
    <row r="776" spans="1:11" ht="195" customHeight="1" x14ac:dyDescent="0.25">
      <c r="A776" s="3" t="s">
        <v>1</v>
      </c>
      <c r="B776" s="3" t="s">
        <v>22</v>
      </c>
      <c r="C776" s="4" t="s">
        <v>941</v>
      </c>
      <c r="D776" s="3"/>
      <c r="E776" s="3" t="s">
        <v>942</v>
      </c>
      <c r="F776" s="3" t="s">
        <v>915</v>
      </c>
      <c r="G776" s="5">
        <v>42144</v>
      </c>
      <c r="H776" s="3">
        <v>3</v>
      </c>
      <c r="I776" s="3"/>
      <c r="J776" s="3" t="s">
        <v>6</v>
      </c>
      <c r="K776" s="3"/>
    </row>
    <row r="777" spans="1:11" x14ac:dyDescent="0.25">
      <c r="A777" s="3"/>
      <c r="B777" s="3"/>
      <c r="C777" s="4"/>
      <c r="D777" s="3"/>
      <c r="E777" s="3"/>
      <c r="F777" s="3"/>
      <c r="G777" s="5"/>
      <c r="H777" s="3"/>
      <c r="I777" s="3"/>
      <c r="J777" s="3"/>
      <c r="K777" s="3"/>
    </row>
    <row r="778" spans="1:11" ht="195" customHeight="1" x14ac:dyDescent="0.25">
      <c r="A778" s="3" t="s">
        <v>1</v>
      </c>
      <c r="B778" s="3" t="s">
        <v>22</v>
      </c>
      <c r="C778" s="4" t="s">
        <v>943</v>
      </c>
      <c r="D778" s="3"/>
      <c r="E778" s="3" t="s">
        <v>944</v>
      </c>
      <c r="F778" s="3" t="s">
        <v>945</v>
      </c>
      <c r="G778" s="3" t="s">
        <v>946</v>
      </c>
      <c r="H778" s="3">
        <v>3</v>
      </c>
      <c r="I778" s="3"/>
      <c r="J778" s="3" t="s">
        <v>6</v>
      </c>
      <c r="K778" s="3"/>
    </row>
    <row r="779" spans="1:11" x14ac:dyDescent="0.25">
      <c r="A779" s="3"/>
      <c r="B779" s="3"/>
      <c r="C779" s="4"/>
      <c r="D779" s="3"/>
      <c r="E779" s="3"/>
      <c r="F779" s="3"/>
      <c r="G779" s="3"/>
      <c r="H779" s="3"/>
      <c r="I779" s="3"/>
      <c r="J779" s="3"/>
      <c r="K779" s="3"/>
    </row>
    <row r="780" spans="1:11" ht="195" customHeight="1" x14ac:dyDescent="0.25">
      <c r="A780" s="3" t="s">
        <v>1</v>
      </c>
      <c r="B780" s="3" t="s">
        <v>22</v>
      </c>
      <c r="C780" s="4" t="s">
        <v>947</v>
      </c>
      <c r="D780" s="3"/>
      <c r="E780" s="3" t="s">
        <v>948</v>
      </c>
      <c r="F780" s="3" t="s">
        <v>908</v>
      </c>
      <c r="G780" s="3" t="s">
        <v>949</v>
      </c>
      <c r="H780" s="3">
        <v>3</v>
      </c>
      <c r="I780" s="3"/>
      <c r="J780" s="3" t="s">
        <v>6</v>
      </c>
      <c r="K780" s="3"/>
    </row>
    <row r="781" spans="1:11" x14ac:dyDescent="0.25">
      <c r="A781" s="3"/>
      <c r="B781" s="3"/>
      <c r="C781" s="4"/>
      <c r="D781" s="3"/>
      <c r="E781" s="3"/>
      <c r="F781" s="3"/>
      <c r="G781" s="3"/>
      <c r="H781" s="3"/>
      <c r="I781" s="3"/>
      <c r="J781" s="3"/>
      <c r="K781" s="3"/>
    </row>
    <row r="782" spans="1:11" ht="195" customHeight="1" x14ac:dyDescent="0.25">
      <c r="A782" s="3" t="s">
        <v>1</v>
      </c>
      <c r="B782" s="3" t="s">
        <v>22</v>
      </c>
      <c r="C782" s="4" t="s">
        <v>950</v>
      </c>
      <c r="D782" s="3"/>
      <c r="E782" s="3" t="s">
        <v>951</v>
      </c>
      <c r="F782" s="3" t="s">
        <v>952</v>
      </c>
      <c r="G782" s="3" t="s">
        <v>27</v>
      </c>
      <c r="H782" s="3">
        <v>3</v>
      </c>
      <c r="I782" s="3"/>
      <c r="J782" s="3" t="s">
        <v>6</v>
      </c>
      <c r="K782" s="3"/>
    </row>
    <row r="783" spans="1:11" x14ac:dyDescent="0.25">
      <c r="A783" s="3"/>
      <c r="B783" s="3"/>
      <c r="C783" s="4"/>
      <c r="D783" s="3"/>
      <c r="E783" s="3"/>
      <c r="F783" s="3"/>
      <c r="G783" s="3"/>
      <c r="H783" s="3"/>
      <c r="I783" s="3"/>
      <c r="J783" s="3"/>
      <c r="K783" s="3"/>
    </row>
    <row r="784" spans="1:11" ht="195" customHeight="1" x14ac:dyDescent="0.25">
      <c r="A784" s="3" t="s">
        <v>1</v>
      </c>
      <c r="B784" s="3" t="s">
        <v>22</v>
      </c>
      <c r="C784" s="4" t="s">
        <v>953</v>
      </c>
      <c r="D784" s="3"/>
      <c r="E784" s="3" t="s">
        <v>954</v>
      </c>
      <c r="F784" s="3" t="s">
        <v>928</v>
      </c>
      <c r="G784" s="3" t="s">
        <v>955</v>
      </c>
      <c r="H784" s="3">
        <v>3</v>
      </c>
      <c r="I784" s="3"/>
      <c r="J784" s="3" t="s">
        <v>6</v>
      </c>
      <c r="K784" s="3"/>
    </row>
    <row r="785" spans="1:11" x14ac:dyDescent="0.25">
      <c r="A785" s="3"/>
      <c r="B785" s="3"/>
      <c r="C785" s="4"/>
      <c r="D785" s="3"/>
      <c r="E785" s="3"/>
      <c r="F785" s="3"/>
      <c r="G785" s="3"/>
      <c r="H785" s="3"/>
      <c r="I785" s="3"/>
      <c r="J785" s="3"/>
      <c r="K785" s="3"/>
    </row>
    <row r="786" spans="1:11" ht="195" customHeight="1" x14ac:dyDescent="0.25">
      <c r="A786" s="3" t="s">
        <v>1</v>
      </c>
      <c r="B786" s="3" t="s">
        <v>22</v>
      </c>
      <c r="C786" s="4" t="s">
        <v>956</v>
      </c>
      <c r="D786" s="3"/>
      <c r="E786" s="3" t="s">
        <v>957</v>
      </c>
      <c r="F786" s="3" t="s">
        <v>945</v>
      </c>
      <c r="G786" s="3" t="s">
        <v>958</v>
      </c>
      <c r="H786" s="3">
        <v>3</v>
      </c>
      <c r="I786" s="3"/>
      <c r="J786" s="3" t="s">
        <v>6</v>
      </c>
      <c r="K786" s="3"/>
    </row>
    <row r="787" spans="1:11" x14ac:dyDescent="0.25">
      <c r="A787" s="3"/>
      <c r="B787" s="3"/>
      <c r="C787" s="4"/>
      <c r="D787" s="3"/>
      <c r="E787" s="3"/>
      <c r="F787" s="3"/>
      <c r="G787" s="3"/>
      <c r="H787" s="3"/>
      <c r="I787" s="3"/>
      <c r="J787" s="3"/>
      <c r="K787" s="3"/>
    </row>
    <row r="788" spans="1:11" ht="225" customHeight="1" x14ac:dyDescent="0.25">
      <c r="A788" s="3" t="s">
        <v>1</v>
      </c>
      <c r="B788" s="3" t="s">
        <v>22</v>
      </c>
      <c r="C788" s="4" t="s">
        <v>959</v>
      </c>
      <c r="D788" s="3"/>
      <c r="E788" s="3" t="s">
        <v>960</v>
      </c>
      <c r="F788" s="3" t="s">
        <v>961</v>
      </c>
      <c r="G788" s="5">
        <v>42368</v>
      </c>
      <c r="H788" s="3">
        <v>3</v>
      </c>
      <c r="I788" s="3"/>
      <c r="J788" s="3" t="s">
        <v>6</v>
      </c>
      <c r="K788" s="3"/>
    </row>
    <row r="789" spans="1:11" x14ac:dyDescent="0.25">
      <c r="A789" s="3"/>
      <c r="B789" s="3"/>
      <c r="C789" s="4"/>
      <c r="D789" s="3"/>
      <c r="E789" s="3"/>
      <c r="F789" s="3"/>
      <c r="G789" s="5"/>
      <c r="H789" s="3"/>
      <c r="I789" s="3"/>
      <c r="J789" s="3"/>
      <c r="K789" s="3"/>
    </row>
    <row r="790" spans="1:11" ht="225" customHeight="1" x14ac:dyDescent="0.25">
      <c r="A790" s="3" t="s">
        <v>1</v>
      </c>
      <c r="B790" s="3" t="s">
        <v>22</v>
      </c>
      <c r="C790" s="4" t="s">
        <v>962</v>
      </c>
      <c r="D790" s="3"/>
      <c r="E790" s="3" t="s">
        <v>963</v>
      </c>
      <c r="F790" s="3" t="s">
        <v>820</v>
      </c>
      <c r="G790" s="5">
        <v>42368</v>
      </c>
      <c r="H790" s="3">
        <v>3</v>
      </c>
      <c r="I790" s="3"/>
      <c r="J790" s="3" t="s">
        <v>6</v>
      </c>
      <c r="K790" s="3"/>
    </row>
    <row r="791" spans="1:11" x14ac:dyDescent="0.25">
      <c r="A791" s="3"/>
      <c r="B791" s="3"/>
      <c r="C791" s="4"/>
      <c r="D791" s="3"/>
      <c r="E791" s="3"/>
      <c r="F791" s="3"/>
      <c r="G791" s="5"/>
      <c r="H791" s="3"/>
      <c r="I791" s="3"/>
      <c r="J791" s="3"/>
      <c r="K791" s="3"/>
    </row>
    <row r="792" spans="1:11" ht="225" customHeight="1" x14ac:dyDescent="0.25">
      <c r="A792" s="3" t="s">
        <v>1</v>
      </c>
      <c r="B792" s="3" t="s">
        <v>22</v>
      </c>
      <c r="C792" s="4" t="s">
        <v>964</v>
      </c>
      <c r="D792" s="3"/>
      <c r="E792" s="3" t="s">
        <v>965</v>
      </c>
      <c r="F792" s="3" t="s">
        <v>966</v>
      </c>
      <c r="G792" s="5">
        <v>42368</v>
      </c>
      <c r="H792" s="3">
        <v>3</v>
      </c>
      <c r="I792" s="3"/>
      <c r="J792" s="3" t="s">
        <v>6</v>
      </c>
      <c r="K792" s="3"/>
    </row>
    <row r="793" spans="1:11" x14ac:dyDescent="0.25">
      <c r="A793" s="3"/>
      <c r="B793" s="3"/>
      <c r="C793" s="4"/>
      <c r="D793" s="3"/>
      <c r="E793" s="3"/>
      <c r="F793" s="3"/>
      <c r="G793" s="5"/>
      <c r="H793" s="3"/>
      <c r="I793" s="3"/>
      <c r="J793" s="3"/>
      <c r="K793" s="3"/>
    </row>
    <row r="794" spans="1:11" ht="225" customHeight="1" x14ac:dyDescent="0.25">
      <c r="A794" s="3" t="s">
        <v>1</v>
      </c>
      <c r="B794" s="3" t="s">
        <v>22</v>
      </c>
      <c r="C794" s="4" t="s">
        <v>967</v>
      </c>
      <c r="D794" s="3"/>
      <c r="E794" s="3" t="s">
        <v>968</v>
      </c>
      <c r="F794" s="3" t="s">
        <v>937</v>
      </c>
      <c r="G794" s="3" t="s">
        <v>958</v>
      </c>
      <c r="H794" s="3">
        <v>3</v>
      </c>
      <c r="I794" s="3"/>
      <c r="J794" s="3" t="s">
        <v>6</v>
      </c>
      <c r="K794" s="3"/>
    </row>
    <row r="795" spans="1:11" x14ac:dyDescent="0.25">
      <c r="A795" s="3"/>
      <c r="B795" s="3"/>
      <c r="C795" s="4"/>
      <c r="D795" s="3"/>
      <c r="E795" s="3"/>
      <c r="F795" s="3"/>
      <c r="G795" s="3"/>
      <c r="H795" s="3"/>
      <c r="I795" s="3"/>
      <c r="J795" s="3"/>
      <c r="K795" s="3"/>
    </row>
    <row r="796" spans="1:11" ht="195" customHeight="1" x14ac:dyDescent="0.25">
      <c r="A796" s="3" t="s">
        <v>1</v>
      </c>
      <c r="B796" s="3" t="s">
        <v>22</v>
      </c>
      <c r="C796" s="4" t="s">
        <v>969</v>
      </c>
      <c r="D796" s="3"/>
      <c r="E796" s="3" t="s">
        <v>970</v>
      </c>
      <c r="F796" s="3" t="s">
        <v>458</v>
      </c>
      <c r="G796" s="5">
        <v>42232</v>
      </c>
      <c r="H796" s="3">
        <v>3</v>
      </c>
      <c r="I796" s="3"/>
      <c r="J796" s="3" t="s">
        <v>6</v>
      </c>
      <c r="K796" s="3"/>
    </row>
    <row r="797" spans="1:11" x14ac:dyDescent="0.25">
      <c r="A797" s="3"/>
      <c r="B797" s="3"/>
      <c r="C797" s="4"/>
      <c r="D797" s="3"/>
      <c r="E797" s="3"/>
      <c r="F797" s="3"/>
      <c r="G797" s="5"/>
      <c r="H797" s="3"/>
      <c r="I797" s="3"/>
      <c r="J797" s="3"/>
      <c r="K797" s="3"/>
    </row>
    <row r="798" spans="1:11" ht="180" customHeight="1" x14ac:dyDescent="0.25">
      <c r="A798" s="3" t="s">
        <v>1</v>
      </c>
      <c r="B798" s="3" t="s">
        <v>2</v>
      </c>
      <c r="C798" s="4" t="s">
        <v>971</v>
      </c>
      <c r="D798" s="3"/>
      <c r="E798" s="3" t="s">
        <v>972</v>
      </c>
      <c r="F798" s="3" t="s">
        <v>496</v>
      </c>
      <c r="G798" s="3">
        <f>-1 / 16</f>
        <v>-6.25E-2</v>
      </c>
      <c r="H798" s="3">
        <v>3</v>
      </c>
      <c r="I798" s="3"/>
      <c r="J798" s="3" t="s">
        <v>6</v>
      </c>
      <c r="K798" s="3"/>
    </row>
    <row r="799" spans="1:11" x14ac:dyDescent="0.25">
      <c r="A799" s="3"/>
      <c r="B799" s="3"/>
      <c r="C799" s="4"/>
      <c r="D799" s="3"/>
      <c r="E799" s="3"/>
      <c r="F799" s="3"/>
      <c r="G799" s="3"/>
      <c r="H799" s="3"/>
      <c r="I799" s="3"/>
      <c r="J799" s="3"/>
      <c r="K799" s="3"/>
    </row>
    <row r="800" spans="1:11" ht="195" customHeight="1" x14ac:dyDescent="0.25">
      <c r="A800" s="3" t="s">
        <v>1</v>
      </c>
      <c r="B800" s="3" t="s">
        <v>22</v>
      </c>
      <c r="C800" s="4" t="s">
        <v>973</v>
      </c>
      <c r="D800" s="3"/>
      <c r="E800" s="3" t="s">
        <v>974</v>
      </c>
      <c r="F800" s="3" t="s">
        <v>443</v>
      </c>
      <c r="G800" s="5">
        <v>42201</v>
      </c>
      <c r="H800" s="3">
        <v>3</v>
      </c>
      <c r="I800" s="3"/>
      <c r="J800" s="3" t="s">
        <v>6</v>
      </c>
      <c r="K800" s="3"/>
    </row>
    <row r="801" spans="1:11" x14ac:dyDescent="0.25">
      <c r="A801" s="3"/>
      <c r="B801" s="3"/>
      <c r="C801" s="4"/>
      <c r="D801" s="3"/>
      <c r="E801" s="3"/>
      <c r="F801" s="3"/>
      <c r="G801" s="5"/>
      <c r="H801" s="3"/>
      <c r="I801" s="3"/>
      <c r="J801" s="3"/>
      <c r="K801" s="3"/>
    </row>
    <row r="802" spans="1:11" ht="180" customHeight="1" x14ac:dyDescent="0.25">
      <c r="A802" s="3" t="s">
        <v>1</v>
      </c>
      <c r="B802" s="3" t="s">
        <v>22</v>
      </c>
      <c r="C802" s="4" t="s">
        <v>975</v>
      </c>
      <c r="D802" s="3"/>
      <c r="E802" s="3" t="s">
        <v>976</v>
      </c>
      <c r="F802" s="3" t="s">
        <v>414</v>
      </c>
      <c r="G802" s="3" t="s">
        <v>977</v>
      </c>
      <c r="H802" s="3">
        <v>3</v>
      </c>
      <c r="I802" s="3"/>
      <c r="J802" s="3" t="s">
        <v>6</v>
      </c>
      <c r="K802" s="3"/>
    </row>
    <row r="803" spans="1:11" x14ac:dyDescent="0.25">
      <c r="A803" s="3"/>
      <c r="B803" s="3"/>
      <c r="C803" s="4"/>
      <c r="D803" s="3"/>
      <c r="E803" s="3"/>
      <c r="F803" s="3"/>
      <c r="G803" s="3"/>
      <c r="H803" s="3"/>
      <c r="I803" s="3"/>
      <c r="J803" s="3"/>
      <c r="K803" s="3"/>
    </row>
    <row r="804" spans="1:11" ht="195" customHeight="1" x14ac:dyDescent="0.25">
      <c r="A804" s="3" t="s">
        <v>1</v>
      </c>
      <c r="B804" s="3" t="s">
        <v>22</v>
      </c>
      <c r="C804" s="4" t="s">
        <v>978</v>
      </c>
      <c r="D804" s="3"/>
      <c r="E804" s="3" t="s">
        <v>979</v>
      </c>
      <c r="F804" s="3" t="s">
        <v>477</v>
      </c>
      <c r="G804" s="5">
        <v>42201</v>
      </c>
      <c r="H804" s="3">
        <v>3</v>
      </c>
      <c r="I804" s="3"/>
      <c r="J804" s="3" t="s">
        <v>6</v>
      </c>
      <c r="K804" s="3"/>
    </row>
    <row r="805" spans="1:11" x14ac:dyDescent="0.25">
      <c r="A805" s="3"/>
      <c r="B805" s="3"/>
      <c r="C805" s="4"/>
      <c r="D805" s="3"/>
      <c r="E805" s="3"/>
      <c r="F805" s="3"/>
      <c r="G805" s="5"/>
      <c r="H805" s="3"/>
      <c r="I805" s="3"/>
      <c r="J805" s="3"/>
      <c r="K805" s="3"/>
    </row>
    <row r="806" spans="1:11" ht="195" customHeight="1" x14ac:dyDescent="0.25">
      <c r="A806" s="3" t="s">
        <v>1</v>
      </c>
      <c r="B806" s="3" t="s">
        <v>22</v>
      </c>
      <c r="C806" s="4" t="s">
        <v>980</v>
      </c>
      <c r="D806" s="3"/>
      <c r="E806" s="3" t="s">
        <v>981</v>
      </c>
      <c r="F806" s="3" t="s">
        <v>982</v>
      </c>
      <c r="G806" s="5">
        <v>42232</v>
      </c>
      <c r="H806" s="3">
        <v>3</v>
      </c>
      <c r="I806" s="3"/>
      <c r="J806" s="3" t="s">
        <v>6</v>
      </c>
      <c r="K806" s="3"/>
    </row>
    <row r="807" spans="1:11" x14ac:dyDescent="0.25">
      <c r="A807" s="3"/>
      <c r="B807" s="3"/>
      <c r="C807" s="4"/>
      <c r="D807" s="3"/>
      <c r="E807" s="3"/>
      <c r="F807" s="3"/>
      <c r="G807" s="5"/>
      <c r="H807" s="3"/>
      <c r="I807" s="3"/>
      <c r="J807" s="3"/>
      <c r="K807" s="3"/>
    </row>
    <row r="808" spans="1:11" ht="180" customHeight="1" x14ac:dyDescent="0.25">
      <c r="A808" s="3" t="s">
        <v>1</v>
      </c>
      <c r="B808" s="3" t="s">
        <v>22</v>
      </c>
      <c r="C808" s="4" t="s">
        <v>983</v>
      </c>
      <c r="D808" s="3"/>
      <c r="E808" s="3" t="s">
        <v>984</v>
      </c>
      <c r="F808" s="3" t="s">
        <v>503</v>
      </c>
      <c r="G808" s="5">
        <v>42140</v>
      </c>
      <c r="H808" s="3">
        <v>3</v>
      </c>
      <c r="I808" s="3"/>
      <c r="J808" s="3" t="s">
        <v>6</v>
      </c>
      <c r="K808" s="3"/>
    </row>
    <row r="809" spans="1:11" x14ac:dyDescent="0.25">
      <c r="A809" s="3"/>
      <c r="B809" s="3"/>
      <c r="C809" s="4"/>
      <c r="D809" s="3"/>
      <c r="E809" s="3"/>
      <c r="F809" s="3"/>
      <c r="G809" s="5"/>
      <c r="H809" s="3"/>
      <c r="I809" s="3"/>
      <c r="J809" s="3"/>
      <c r="K809" s="3"/>
    </row>
    <row r="810" spans="1:11" ht="180" customHeight="1" x14ac:dyDescent="0.25">
      <c r="A810" s="3" t="s">
        <v>1</v>
      </c>
      <c r="B810" s="3" t="s">
        <v>22</v>
      </c>
      <c r="C810" s="4" t="s">
        <v>985</v>
      </c>
      <c r="D810" s="3"/>
      <c r="E810" s="3" t="s">
        <v>986</v>
      </c>
      <c r="F810" s="3" t="s">
        <v>987</v>
      </c>
      <c r="G810" s="5">
        <v>42232</v>
      </c>
      <c r="H810" s="3">
        <v>3</v>
      </c>
      <c r="I810" s="3"/>
      <c r="J810" s="3" t="s">
        <v>6</v>
      </c>
    </row>
    <row r="811" spans="1:11" x14ac:dyDescent="0.25">
      <c r="A811" s="3"/>
      <c r="B811" s="3"/>
      <c r="C811" s="4"/>
      <c r="D811" s="3"/>
      <c r="E811" s="3"/>
      <c r="F811" s="3"/>
      <c r="G811" s="5"/>
      <c r="H811" s="3"/>
      <c r="I811" s="3"/>
      <c r="J811" s="3"/>
    </row>
    <row r="813" spans="1:11" ht="165" customHeight="1" x14ac:dyDescent="0.25">
      <c r="A813" s="3" t="s">
        <v>1</v>
      </c>
      <c r="B813" s="3" t="s">
        <v>22</v>
      </c>
      <c r="C813" s="4" t="s">
        <v>988</v>
      </c>
      <c r="D813" s="3"/>
      <c r="E813" s="3" t="s">
        <v>989</v>
      </c>
      <c r="F813" s="3" t="s">
        <v>237</v>
      </c>
      <c r="G813" s="3" t="s">
        <v>990</v>
      </c>
      <c r="H813" s="3">
        <v>3</v>
      </c>
      <c r="I813" s="3"/>
      <c r="J813" s="3" t="s">
        <v>6</v>
      </c>
      <c r="K813" s="3"/>
    </row>
    <row r="814" spans="1:11" x14ac:dyDescent="0.25">
      <c r="A814" s="3"/>
      <c r="B814" s="3"/>
      <c r="C814" s="4"/>
      <c r="D814" s="3"/>
      <c r="E814" s="3"/>
      <c r="F814" s="3"/>
      <c r="G814" s="3"/>
      <c r="H814" s="3"/>
      <c r="I814" s="3"/>
      <c r="J814" s="3"/>
      <c r="K814" s="3"/>
    </row>
    <row r="815" spans="1:11" ht="180" customHeight="1" x14ac:dyDescent="0.25">
      <c r="A815" s="3" t="s">
        <v>1</v>
      </c>
      <c r="B815" s="3" t="s">
        <v>2</v>
      </c>
      <c r="C815" s="4" t="s">
        <v>991</v>
      </c>
      <c r="D815" s="3"/>
      <c r="E815" s="3" t="s">
        <v>992</v>
      </c>
      <c r="F815" s="3" t="s">
        <v>139</v>
      </c>
      <c r="G815" s="3" t="s">
        <v>39</v>
      </c>
      <c r="H815" s="3">
        <v>3</v>
      </c>
      <c r="I815" s="3"/>
      <c r="J815" s="3" t="s">
        <v>6</v>
      </c>
      <c r="K815" s="3"/>
    </row>
    <row r="816" spans="1:11" x14ac:dyDescent="0.25">
      <c r="A816" s="3"/>
      <c r="B816" s="3"/>
      <c r="C816" s="4"/>
      <c r="D816" s="3"/>
      <c r="E816" s="3"/>
      <c r="F816" s="3"/>
      <c r="G816" s="3"/>
      <c r="H816" s="3"/>
      <c r="I816" s="3"/>
      <c r="J816" s="3"/>
      <c r="K816" s="3"/>
    </row>
    <row r="817" spans="1:11" ht="165" customHeight="1" x14ac:dyDescent="0.25">
      <c r="A817" s="3" t="s">
        <v>1</v>
      </c>
      <c r="B817" s="3" t="s">
        <v>2</v>
      </c>
      <c r="C817" s="4" t="s">
        <v>993</v>
      </c>
      <c r="D817" s="3"/>
      <c r="E817" s="3" t="s">
        <v>816</v>
      </c>
      <c r="F817" s="3" t="s">
        <v>817</v>
      </c>
      <c r="G817" s="5">
        <v>42083</v>
      </c>
      <c r="H817" s="3">
        <v>3</v>
      </c>
      <c r="I817" s="3"/>
      <c r="J817" s="3" t="s">
        <v>6</v>
      </c>
      <c r="K817" s="3"/>
    </row>
    <row r="818" spans="1:11" x14ac:dyDescent="0.25">
      <c r="A818" s="3"/>
      <c r="B818" s="3"/>
      <c r="C818" s="4"/>
      <c r="D818" s="3"/>
      <c r="E818" s="3"/>
      <c r="F818" s="3"/>
      <c r="G818" s="5"/>
      <c r="H818" s="3"/>
      <c r="I818" s="3"/>
      <c r="J818" s="3"/>
      <c r="K818" s="3"/>
    </row>
    <row r="819" spans="1:11" ht="165" customHeight="1" x14ac:dyDescent="0.25">
      <c r="A819" s="3" t="s">
        <v>1</v>
      </c>
      <c r="B819" s="3" t="s">
        <v>22</v>
      </c>
      <c r="C819" s="4" t="s">
        <v>994</v>
      </c>
      <c r="D819" s="3"/>
      <c r="E819" s="3" t="s">
        <v>995</v>
      </c>
      <c r="F819" s="3" t="s">
        <v>817</v>
      </c>
      <c r="G819" s="5">
        <v>42014</v>
      </c>
      <c r="H819" s="3">
        <v>1</v>
      </c>
      <c r="I819" s="3"/>
      <c r="J819" s="3" t="s">
        <v>6</v>
      </c>
      <c r="K819" s="3"/>
    </row>
    <row r="820" spans="1:11" x14ac:dyDescent="0.25">
      <c r="A820" s="3"/>
      <c r="B820" s="3"/>
      <c r="C820" s="4"/>
      <c r="D820" s="3"/>
      <c r="E820" s="3"/>
      <c r="F820" s="3"/>
      <c r="G820" s="5"/>
      <c r="H820" s="3"/>
      <c r="I820" s="3"/>
      <c r="J820" s="3"/>
      <c r="K820" s="3"/>
    </row>
    <row r="821" spans="1:11" ht="180" customHeight="1" x14ac:dyDescent="0.25">
      <c r="A821" s="3" t="s">
        <v>1</v>
      </c>
      <c r="B821" s="3" t="s">
        <v>22</v>
      </c>
      <c r="C821" s="4" t="s">
        <v>996</v>
      </c>
      <c r="D821" s="3"/>
      <c r="E821" s="3" t="s">
        <v>997</v>
      </c>
      <c r="F821" s="3" t="s">
        <v>817</v>
      </c>
      <c r="G821" s="5">
        <v>42045</v>
      </c>
      <c r="H821" s="3">
        <v>1</v>
      </c>
      <c r="I821" s="3"/>
      <c r="J821" s="3" t="s">
        <v>6</v>
      </c>
      <c r="K821" s="3"/>
    </row>
    <row r="822" spans="1:11" x14ac:dyDescent="0.25">
      <c r="A822" s="3"/>
      <c r="B822" s="3"/>
      <c r="C822" s="4"/>
      <c r="D822" s="3"/>
      <c r="E822" s="3"/>
      <c r="F822" s="3"/>
      <c r="G822" s="5"/>
      <c r="H822" s="3"/>
      <c r="I822" s="3"/>
      <c r="J822" s="3"/>
      <c r="K822" s="3"/>
    </row>
    <row r="823" spans="1:11" ht="165" customHeight="1" x14ac:dyDescent="0.25">
      <c r="A823" s="3" t="s">
        <v>1</v>
      </c>
      <c r="B823" s="3" t="s">
        <v>2</v>
      </c>
      <c r="C823" s="4" t="s">
        <v>998</v>
      </c>
      <c r="D823" s="3"/>
      <c r="E823" s="3" t="s">
        <v>999</v>
      </c>
      <c r="F823" s="3" t="s">
        <v>817</v>
      </c>
      <c r="G823" s="3">
        <f>-1 / 17</f>
        <v>-5.8823529411764705E-2</v>
      </c>
      <c r="H823" s="3">
        <v>4</v>
      </c>
      <c r="I823" s="3"/>
      <c r="J823" s="3" t="s">
        <v>6</v>
      </c>
      <c r="K823" s="3" t="s">
        <v>1000</v>
      </c>
    </row>
    <row r="824" spans="1:11" x14ac:dyDescent="0.25">
      <c r="A824" s="3"/>
      <c r="B824" s="3"/>
      <c r="C824" s="4"/>
      <c r="D824" s="3"/>
      <c r="E824" s="3"/>
      <c r="F824" s="3"/>
      <c r="G824" s="3"/>
      <c r="H824" s="3"/>
      <c r="I824" s="3"/>
      <c r="J824" s="3"/>
      <c r="K824" s="3"/>
    </row>
    <row r="825" spans="1:11" ht="225" customHeight="1" x14ac:dyDescent="0.25">
      <c r="A825" s="3" t="s">
        <v>1</v>
      </c>
      <c r="B825" s="3" t="s">
        <v>22</v>
      </c>
      <c r="C825" s="4" t="s">
        <v>1001</v>
      </c>
      <c r="D825" s="3"/>
      <c r="E825" s="3" t="s">
        <v>1002</v>
      </c>
      <c r="F825" s="3" t="s">
        <v>817</v>
      </c>
      <c r="G825" s="5">
        <v>42042</v>
      </c>
      <c r="H825" s="3">
        <v>3</v>
      </c>
      <c r="I825" s="3"/>
      <c r="J825" s="3" t="s">
        <v>6</v>
      </c>
      <c r="K825" s="3"/>
    </row>
    <row r="826" spans="1:11" x14ac:dyDescent="0.25">
      <c r="A826" s="3"/>
      <c r="B826" s="3"/>
      <c r="C826" s="4"/>
      <c r="D826" s="3"/>
      <c r="E826" s="3"/>
      <c r="F826" s="3"/>
      <c r="G826" s="5"/>
      <c r="H826" s="3"/>
      <c r="I826" s="3"/>
      <c r="J826" s="3"/>
      <c r="K826" s="3"/>
    </row>
    <row r="827" spans="1:11" ht="210" customHeight="1" x14ac:dyDescent="0.25">
      <c r="A827" s="3" t="s">
        <v>1</v>
      </c>
      <c r="B827" s="3" t="s">
        <v>22</v>
      </c>
      <c r="C827" s="4" t="s">
        <v>1003</v>
      </c>
      <c r="D827" s="3"/>
      <c r="E827" s="3" t="s">
        <v>1004</v>
      </c>
      <c r="F827" s="3" t="s">
        <v>1005</v>
      </c>
      <c r="G827" s="3" t="s">
        <v>1006</v>
      </c>
      <c r="H827" s="3">
        <v>3</v>
      </c>
      <c r="I827" s="3"/>
      <c r="J827" s="3" t="s">
        <v>6</v>
      </c>
      <c r="K827" s="3"/>
    </row>
    <row r="828" spans="1:11" x14ac:dyDescent="0.25">
      <c r="A828" s="3"/>
      <c r="B828" s="3"/>
      <c r="C828" s="4"/>
      <c r="D828" s="3"/>
      <c r="E828" s="3"/>
      <c r="F828" s="3"/>
      <c r="G828" s="3"/>
      <c r="H828" s="3"/>
      <c r="I828" s="3"/>
      <c r="J828" s="3"/>
      <c r="K828" s="3"/>
    </row>
    <row r="829" spans="1:11" ht="195" customHeight="1" x14ac:dyDescent="0.25">
      <c r="A829" s="3" t="s">
        <v>1</v>
      </c>
      <c r="B829" s="3" t="s">
        <v>22</v>
      </c>
      <c r="C829" s="4" t="s">
        <v>1007</v>
      </c>
      <c r="D829" s="3"/>
      <c r="E829" s="3" t="s">
        <v>60</v>
      </c>
      <c r="F829" s="3" t="s">
        <v>61</v>
      </c>
      <c r="G829" s="3" t="s">
        <v>1008</v>
      </c>
      <c r="H829" s="3">
        <v>3</v>
      </c>
      <c r="I829" s="3"/>
      <c r="J829" s="3" t="s">
        <v>6</v>
      </c>
      <c r="K829" s="3"/>
    </row>
    <row r="830" spans="1:11" x14ac:dyDescent="0.25">
      <c r="A830" s="3"/>
      <c r="B830" s="3"/>
      <c r="C830" s="4"/>
      <c r="D830" s="3"/>
      <c r="E830" s="3"/>
      <c r="F830" s="3"/>
      <c r="G830" s="3"/>
      <c r="H830" s="3"/>
      <c r="I830" s="3"/>
      <c r="J830" s="3"/>
      <c r="K830" s="3"/>
    </row>
    <row r="831" spans="1:11" ht="195" customHeight="1" x14ac:dyDescent="0.25">
      <c r="A831" s="3" t="s">
        <v>1</v>
      </c>
      <c r="B831" s="3" t="s">
        <v>22</v>
      </c>
      <c r="C831" s="4" t="s">
        <v>1009</v>
      </c>
      <c r="D831" s="3"/>
      <c r="E831" s="3" t="s">
        <v>63</v>
      </c>
      <c r="F831" s="3" t="s">
        <v>61</v>
      </c>
      <c r="G831" s="5">
        <v>42179</v>
      </c>
      <c r="H831" s="3">
        <v>3</v>
      </c>
      <c r="I831" s="3"/>
      <c r="J831" s="3" t="s">
        <v>6</v>
      </c>
      <c r="K831" s="3"/>
    </row>
    <row r="832" spans="1:11" x14ac:dyDescent="0.25">
      <c r="A832" s="3"/>
      <c r="B832" s="3"/>
      <c r="C832" s="4"/>
      <c r="D832" s="3"/>
      <c r="E832" s="3"/>
      <c r="F832" s="3"/>
      <c r="G832" s="5"/>
      <c r="H832" s="3"/>
      <c r="I832" s="3"/>
      <c r="J832" s="3"/>
      <c r="K832" s="3"/>
    </row>
    <row r="833" spans="1:11" ht="210" customHeight="1" x14ac:dyDescent="0.25">
      <c r="A833" s="3" t="s">
        <v>1</v>
      </c>
      <c r="B833" s="3" t="s">
        <v>22</v>
      </c>
      <c r="C833" s="4" t="s">
        <v>1010</v>
      </c>
      <c r="D833" s="3"/>
      <c r="E833" s="3" t="s">
        <v>1011</v>
      </c>
      <c r="F833" s="3" t="s">
        <v>1005</v>
      </c>
      <c r="G833" s="5">
        <v>42240</v>
      </c>
      <c r="H833" s="3">
        <v>3</v>
      </c>
      <c r="I833" s="3"/>
      <c r="J833" s="3" t="s">
        <v>6</v>
      </c>
      <c r="K833" s="3" t="s">
        <v>1012</v>
      </c>
    </row>
    <row r="834" spans="1:11" x14ac:dyDescent="0.25">
      <c r="A834" s="3"/>
      <c r="B834" s="3"/>
      <c r="C834" s="4"/>
      <c r="D834" s="3"/>
      <c r="E834" s="3"/>
      <c r="F834" s="3"/>
      <c r="G834" s="5"/>
      <c r="H834" s="3"/>
      <c r="I834" s="3"/>
      <c r="J834" s="3"/>
      <c r="K834" s="3"/>
    </row>
    <row r="835" spans="1:11" ht="180" customHeight="1" x14ac:dyDescent="0.25">
      <c r="A835" s="3" t="s">
        <v>1</v>
      </c>
      <c r="B835" s="3" t="s">
        <v>22</v>
      </c>
      <c r="C835" s="4" t="s">
        <v>1013</v>
      </c>
      <c r="D835" s="3"/>
      <c r="E835" s="3" t="s">
        <v>1014</v>
      </c>
      <c r="F835" s="3" t="s">
        <v>1005</v>
      </c>
      <c r="G835" s="5">
        <v>42240</v>
      </c>
      <c r="H835" s="3">
        <v>1</v>
      </c>
      <c r="I835" s="3"/>
      <c r="J835" s="3" t="s">
        <v>6</v>
      </c>
      <c r="K835" s="3"/>
    </row>
    <row r="836" spans="1:11" x14ac:dyDescent="0.25">
      <c r="A836" s="3"/>
      <c r="B836" s="3"/>
      <c r="C836" s="4"/>
      <c r="D836" s="3"/>
      <c r="E836" s="3"/>
      <c r="F836" s="3"/>
      <c r="G836" s="5"/>
      <c r="H836" s="3"/>
      <c r="I836" s="3"/>
      <c r="J836" s="3"/>
      <c r="K836" s="3"/>
    </row>
    <row r="837" spans="1:11" ht="210" customHeight="1" x14ac:dyDescent="0.25">
      <c r="A837" s="3" t="s">
        <v>1</v>
      </c>
      <c r="B837" s="3" t="s">
        <v>22</v>
      </c>
      <c r="C837" s="4" t="s">
        <v>1015</v>
      </c>
      <c r="D837" s="3"/>
      <c r="E837" s="3" t="s">
        <v>1016</v>
      </c>
      <c r="F837" s="3" t="s">
        <v>1005</v>
      </c>
      <c r="G837" s="5">
        <v>42240</v>
      </c>
      <c r="H837" s="3">
        <v>3</v>
      </c>
    </row>
    <row r="838" spans="1:11" x14ac:dyDescent="0.25">
      <c r="A838" s="3"/>
      <c r="B838" s="3"/>
      <c r="C838" s="4"/>
      <c r="D838" s="3"/>
      <c r="E838" s="3"/>
      <c r="F838" s="3"/>
      <c r="G838" s="5"/>
      <c r="H838" s="3"/>
    </row>
    <row r="841" spans="1:11" ht="165" customHeight="1" x14ac:dyDescent="0.25">
      <c r="A841" s="3" t="s">
        <v>1</v>
      </c>
      <c r="B841" s="3" t="s">
        <v>2</v>
      </c>
      <c r="C841" s="4" t="s">
        <v>1017</v>
      </c>
      <c r="D841" s="3"/>
      <c r="E841" s="3" t="s">
        <v>1018</v>
      </c>
      <c r="F841" s="3" t="s">
        <v>1019</v>
      </c>
      <c r="G841" s="3">
        <f>-4 / 20</f>
        <v>-0.2</v>
      </c>
      <c r="H841" s="3">
        <v>3</v>
      </c>
      <c r="I841" s="3"/>
      <c r="J841" s="3" t="s">
        <v>6</v>
      </c>
      <c r="K841" s="3"/>
    </row>
    <row r="842" spans="1:11" x14ac:dyDescent="0.25">
      <c r="A842" s="3"/>
      <c r="B842" s="3"/>
      <c r="C842" s="4"/>
      <c r="D842" s="3"/>
      <c r="E842" s="3"/>
      <c r="F842" s="3"/>
      <c r="G842" s="3"/>
      <c r="H842" s="3"/>
      <c r="I842" s="3"/>
      <c r="J842" s="3"/>
      <c r="K842" s="3"/>
    </row>
    <row r="843" spans="1:11" ht="165" customHeight="1" x14ac:dyDescent="0.25">
      <c r="A843" s="3" t="s">
        <v>1</v>
      </c>
      <c r="B843" s="3" t="s">
        <v>22</v>
      </c>
      <c r="C843" s="4" t="s">
        <v>1020</v>
      </c>
      <c r="D843" s="3"/>
      <c r="E843" s="3" t="s">
        <v>1021</v>
      </c>
      <c r="F843" s="3" t="s">
        <v>1019</v>
      </c>
      <c r="G843" s="5">
        <v>42024</v>
      </c>
      <c r="H843" s="3">
        <v>3</v>
      </c>
      <c r="I843" s="3"/>
      <c r="J843" s="3" t="s">
        <v>6</v>
      </c>
      <c r="K843" s="3"/>
    </row>
    <row r="844" spans="1:11" x14ac:dyDescent="0.25">
      <c r="A844" s="3"/>
      <c r="B844" s="3"/>
      <c r="C844" s="4"/>
      <c r="D844" s="3"/>
      <c r="E844" s="3"/>
      <c r="F844" s="3"/>
      <c r="G844" s="5"/>
      <c r="H844" s="3"/>
      <c r="I844" s="3"/>
      <c r="J844" s="3"/>
      <c r="K844" s="3"/>
    </row>
    <row r="845" spans="1:11" ht="165" customHeight="1" x14ac:dyDescent="0.25">
      <c r="A845" s="3" t="s">
        <v>1</v>
      </c>
      <c r="B845" s="3" t="s">
        <v>22</v>
      </c>
      <c r="C845" s="4" t="s">
        <v>1022</v>
      </c>
      <c r="D845" s="3"/>
      <c r="E845" s="3" t="s">
        <v>1023</v>
      </c>
      <c r="F845" s="3" t="s">
        <v>753</v>
      </c>
      <c r="G845" s="5">
        <v>42024</v>
      </c>
      <c r="H845" s="3">
        <v>3</v>
      </c>
      <c r="I845" s="3"/>
      <c r="J845" s="3" t="s">
        <v>6</v>
      </c>
      <c r="K845" s="3"/>
    </row>
    <row r="846" spans="1:11" x14ac:dyDescent="0.25">
      <c r="A846" s="3"/>
      <c r="B846" s="3"/>
      <c r="C846" s="4"/>
      <c r="D846" s="3"/>
      <c r="E846" s="3"/>
      <c r="F846" s="3"/>
      <c r="G846" s="5"/>
      <c r="H846" s="3"/>
      <c r="I846" s="3"/>
      <c r="J846" s="3"/>
      <c r="K846" s="3"/>
    </row>
    <row r="847" spans="1:11" ht="210" customHeight="1" x14ac:dyDescent="0.25">
      <c r="A847" s="3" t="s">
        <v>1</v>
      </c>
      <c r="B847" s="3" t="s">
        <v>2</v>
      </c>
      <c r="C847" s="4" t="s">
        <v>1024</v>
      </c>
      <c r="D847" s="3"/>
      <c r="E847" s="3" t="s">
        <v>822</v>
      </c>
      <c r="F847" s="3" t="s">
        <v>148</v>
      </c>
      <c r="G847" s="3" t="s">
        <v>1025</v>
      </c>
      <c r="H847" s="3">
        <v>3</v>
      </c>
      <c r="I847" s="3"/>
      <c r="J847" s="3" t="s">
        <v>6</v>
      </c>
      <c r="K847" s="3"/>
    </row>
    <row r="848" spans="1:11" x14ac:dyDescent="0.25">
      <c r="A848" s="3"/>
      <c r="B848" s="3"/>
      <c r="C848" s="4"/>
      <c r="D848" s="3"/>
      <c r="E848" s="3"/>
      <c r="F848" s="3"/>
      <c r="G848" s="3"/>
      <c r="H848" s="3"/>
      <c r="I848" s="3"/>
      <c r="J848" s="3"/>
      <c r="K848" s="3"/>
    </row>
    <row r="849" spans="1:14" ht="165" customHeight="1" x14ac:dyDescent="0.25">
      <c r="A849" s="3" t="s">
        <v>1</v>
      </c>
      <c r="B849" s="3" t="s">
        <v>2</v>
      </c>
      <c r="C849" s="4" t="s">
        <v>1026</v>
      </c>
      <c r="D849" s="3"/>
      <c r="E849" s="3" t="s">
        <v>816</v>
      </c>
      <c r="F849" s="3" t="s">
        <v>817</v>
      </c>
      <c r="G849" s="3" t="s">
        <v>990</v>
      </c>
      <c r="H849" s="3">
        <v>3</v>
      </c>
      <c r="I849" s="3"/>
      <c r="J849" s="3" t="s">
        <v>6</v>
      </c>
      <c r="K849" s="3"/>
    </row>
    <row r="850" spans="1:14" x14ac:dyDescent="0.25">
      <c r="A850" s="3"/>
      <c r="B850" s="3"/>
      <c r="C850" s="4"/>
      <c r="D850" s="3"/>
      <c r="E850" s="3"/>
      <c r="F850" s="3"/>
      <c r="G850" s="3"/>
      <c r="H850" s="3"/>
      <c r="I850" s="3"/>
      <c r="J850" s="3"/>
      <c r="K850" s="3"/>
    </row>
    <row r="851" spans="1:14" ht="180" customHeight="1" x14ac:dyDescent="0.25">
      <c r="A851" s="3" t="s">
        <v>1</v>
      </c>
      <c r="B851" s="3" t="s">
        <v>22</v>
      </c>
      <c r="C851" s="4" t="s">
        <v>1027</v>
      </c>
      <c r="D851" s="3"/>
      <c r="E851" s="3" t="s">
        <v>1028</v>
      </c>
      <c r="F851" s="3" t="s">
        <v>817</v>
      </c>
      <c r="G851" s="3" t="s">
        <v>990</v>
      </c>
      <c r="H851" s="3">
        <v>1</v>
      </c>
      <c r="I851" s="3"/>
      <c r="J851" s="3" t="s">
        <v>6</v>
      </c>
      <c r="K851" s="3"/>
    </row>
    <row r="852" spans="1:14" x14ac:dyDescent="0.25">
      <c r="A852" s="3"/>
      <c r="B852" s="3"/>
      <c r="C852" s="4"/>
      <c r="D852" s="3"/>
      <c r="E852" s="3"/>
      <c r="F852" s="3"/>
      <c r="G852" s="3"/>
      <c r="H852" s="3"/>
      <c r="I852" s="3"/>
      <c r="J852" s="3"/>
      <c r="K852" s="3"/>
    </row>
    <row r="853" spans="1:14" ht="165" customHeight="1" x14ac:dyDescent="0.25">
      <c r="A853" s="3" t="s">
        <v>1</v>
      </c>
      <c r="B853" s="3" t="s">
        <v>22</v>
      </c>
      <c r="C853" s="4" t="s">
        <v>1029</v>
      </c>
      <c r="D853" s="3"/>
      <c r="E853" s="3" t="s">
        <v>1030</v>
      </c>
      <c r="F853" s="3" t="s">
        <v>817</v>
      </c>
      <c r="G853" s="3" t="s">
        <v>990</v>
      </c>
      <c r="H853" s="3">
        <v>1</v>
      </c>
      <c r="I853" s="3"/>
      <c r="J853" s="3" t="s">
        <v>6</v>
      </c>
      <c r="K853" s="3"/>
      <c r="N853">
        <v>1</v>
      </c>
    </row>
    <row r="854" spans="1:14" x14ac:dyDescent="0.25">
      <c r="A854" s="3"/>
      <c r="B854" s="3"/>
      <c r="C854" s="4"/>
      <c r="D854" s="3"/>
      <c r="E854" s="3"/>
      <c r="F854" s="3"/>
      <c r="G854" s="3"/>
      <c r="H854" s="3"/>
      <c r="I854" s="3"/>
      <c r="J854" s="3"/>
      <c r="K854" s="3"/>
    </row>
    <row r="855" spans="1:14" ht="180" customHeight="1" x14ac:dyDescent="0.25">
      <c r="A855" s="3" t="s">
        <v>1</v>
      </c>
      <c r="B855" s="3" t="s">
        <v>22</v>
      </c>
      <c r="C855" s="4" t="s">
        <v>1031</v>
      </c>
      <c r="D855" s="3"/>
      <c r="E855" s="3" t="s">
        <v>1032</v>
      </c>
      <c r="F855" s="3" t="s">
        <v>739</v>
      </c>
      <c r="G855" s="3" t="s">
        <v>383</v>
      </c>
      <c r="H855" s="3">
        <v>3</v>
      </c>
      <c r="I855" s="3"/>
      <c r="J855" s="3" t="s">
        <v>6</v>
      </c>
      <c r="K855" s="3"/>
    </row>
    <row r="856" spans="1:14" x14ac:dyDescent="0.25">
      <c r="A856" s="3"/>
      <c r="B856" s="3"/>
      <c r="C856" s="4"/>
      <c r="D856" s="3"/>
      <c r="E856" s="3"/>
      <c r="F856" s="3"/>
      <c r="G856" s="3"/>
      <c r="H856" s="3"/>
      <c r="I856" s="3"/>
      <c r="J856" s="3"/>
      <c r="K856" s="3"/>
    </row>
    <row r="857" spans="1:14" ht="180" customHeight="1" x14ac:dyDescent="0.25">
      <c r="A857" s="3" t="s">
        <v>1</v>
      </c>
      <c r="B857" s="3" t="s">
        <v>22</v>
      </c>
      <c r="C857" s="4" t="s">
        <v>1033</v>
      </c>
      <c r="D857" s="3"/>
      <c r="E857" s="3" t="s">
        <v>904</v>
      </c>
      <c r="F857" s="3" t="s">
        <v>625</v>
      </c>
      <c r="G857" s="3" t="s">
        <v>1034</v>
      </c>
      <c r="H857" s="3">
        <v>3</v>
      </c>
      <c r="I857" s="3"/>
      <c r="J857" s="3" t="s">
        <v>6</v>
      </c>
      <c r="K857" s="3"/>
    </row>
    <row r="858" spans="1:14" x14ac:dyDescent="0.25">
      <c r="A858" s="3"/>
      <c r="B858" s="3"/>
      <c r="C858" s="4"/>
      <c r="D858" s="3"/>
      <c r="E858" s="3"/>
      <c r="F858" s="3"/>
      <c r="G858" s="3"/>
      <c r="H858" s="3"/>
      <c r="I858" s="3"/>
      <c r="J858" s="3"/>
      <c r="K858" s="3"/>
    </row>
    <row r="859" spans="1:14" ht="165" customHeight="1" x14ac:dyDescent="0.25">
      <c r="A859" s="3" t="s">
        <v>1</v>
      </c>
      <c r="B859" s="3" t="s">
        <v>2</v>
      </c>
      <c r="C859" s="4" t="s">
        <v>1035</v>
      </c>
      <c r="D859" s="3"/>
      <c r="E859" s="3" t="s">
        <v>999</v>
      </c>
      <c r="F859" s="3" t="s">
        <v>817</v>
      </c>
      <c r="G859" s="3" t="s">
        <v>1036</v>
      </c>
      <c r="H859" s="3">
        <v>3</v>
      </c>
      <c r="I859" s="3"/>
      <c r="J859" s="3"/>
    </row>
    <row r="860" spans="1:14" x14ac:dyDescent="0.25">
      <c r="A860" s="3"/>
      <c r="B860" s="3"/>
      <c r="C860" s="4"/>
      <c r="D860" s="3"/>
      <c r="E860" s="3"/>
      <c r="F860" s="3"/>
      <c r="G860" s="3"/>
      <c r="H860" s="3"/>
      <c r="I860" s="3"/>
      <c r="J860" s="3"/>
    </row>
    <row r="862" spans="1:14" ht="180" customHeight="1" x14ac:dyDescent="0.25">
      <c r="A862" s="3" t="s">
        <v>1</v>
      </c>
      <c r="B862" s="3" t="s">
        <v>22</v>
      </c>
      <c r="C862" s="4" t="s">
        <v>1037</v>
      </c>
      <c r="D862" s="3"/>
      <c r="E862" s="3" t="s">
        <v>1032</v>
      </c>
      <c r="F862" s="3" t="s">
        <v>739</v>
      </c>
      <c r="G862" s="3" t="s">
        <v>1038</v>
      </c>
      <c r="H862" s="3">
        <v>3</v>
      </c>
      <c r="I862" s="3"/>
      <c r="J862" s="3" t="s">
        <v>6</v>
      </c>
      <c r="K862" s="3"/>
    </row>
    <row r="863" spans="1:14" x14ac:dyDescent="0.25">
      <c r="A863" s="3"/>
      <c r="B863" s="3"/>
      <c r="C863" s="4"/>
      <c r="D863" s="3"/>
      <c r="E863" s="3"/>
      <c r="F863" s="3"/>
      <c r="G863" s="3"/>
      <c r="H863" s="3"/>
      <c r="I863" s="3"/>
      <c r="J863" s="3"/>
      <c r="K863" s="3"/>
    </row>
    <row r="864" spans="1:14" ht="195" customHeight="1" x14ac:dyDescent="0.25">
      <c r="A864" s="3" t="s">
        <v>1</v>
      </c>
      <c r="B864" s="3" t="s">
        <v>22</v>
      </c>
      <c r="C864" s="4" t="s">
        <v>1039</v>
      </c>
      <c r="D864" s="3"/>
      <c r="E864" s="3" t="s">
        <v>1040</v>
      </c>
      <c r="F864" s="3" t="s">
        <v>575</v>
      </c>
      <c r="G864" s="3" t="s">
        <v>1041</v>
      </c>
      <c r="H864" s="3">
        <v>3</v>
      </c>
      <c r="I864" s="3"/>
      <c r="J864" s="3" t="s">
        <v>6</v>
      </c>
      <c r="K864" s="3"/>
    </row>
    <row r="865" spans="1:11" x14ac:dyDescent="0.25">
      <c r="A865" s="3"/>
      <c r="B865" s="3"/>
      <c r="C865" s="4"/>
      <c r="D865" s="3"/>
      <c r="E865" s="3"/>
      <c r="F865" s="3"/>
      <c r="G865" s="3"/>
      <c r="H865" s="3"/>
      <c r="I865" s="3"/>
      <c r="J865" s="3"/>
      <c r="K865" s="3"/>
    </row>
    <row r="866" spans="1:11" ht="180" customHeight="1" x14ac:dyDescent="0.25">
      <c r="A866" s="3" t="s">
        <v>1</v>
      </c>
      <c r="B866" s="3" t="s">
        <v>22</v>
      </c>
      <c r="C866" s="4" t="s">
        <v>1042</v>
      </c>
      <c r="D866" s="3"/>
      <c r="E866" s="3" t="s">
        <v>1043</v>
      </c>
      <c r="F866" s="3" t="s">
        <v>567</v>
      </c>
      <c r="G866" s="5">
        <v>42323</v>
      </c>
      <c r="H866" s="3">
        <v>3</v>
      </c>
      <c r="I866" s="3"/>
      <c r="J866" s="3" t="s">
        <v>6</v>
      </c>
      <c r="K866" s="3"/>
    </row>
    <row r="867" spans="1:11" x14ac:dyDescent="0.25">
      <c r="A867" s="3"/>
      <c r="B867" s="3"/>
      <c r="C867" s="4"/>
      <c r="D867" s="3"/>
      <c r="E867" s="3"/>
      <c r="F867" s="3"/>
      <c r="G867" s="5"/>
      <c r="H867" s="3"/>
      <c r="I867" s="3"/>
      <c r="J867" s="3"/>
      <c r="K867" s="3"/>
    </row>
    <row r="868" spans="1:11" ht="195" customHeight="1" x14ac:dyDescent="0.25">
      <c r="A868" s="3" t="s">
        <v>1</v>
      </c>
      <c r="B868" s="3" t="s">
        <v>22</v>
      </c>
      <c r="C868" s="4" t="s">
        <v>1044</v>
      </c>
      <c r="D868" s="3"/>
      <c r="E868" s="3" t="s">
        <v>1045</v>
      </c>
      <c r="F868" s="3" t="s">
        <v>745</v>
      </c>
      <c r="G868" s="3" t="s">
        <v>801</v>
      </c>
      <c r="H868" s="3">
        <v>3</v>
      </c>
      <c r="I868" s="3"/>
      <c r="J868" s="3" t="s">
        <v>6</v>
      </c>
      <c r="K868" s="3"/>
    </row>
    <row r="869" spans="1:11" x14ac:dyDescent="0.25">
      <c r="A869" s="3"/>
      <c r="B869" s="3"/>
      <c r="C869" s="4"/>
      <c r="D869" s="3"/>
      <c r="E869" s="3"/>
      <c r="F869" s="3"/>
      <c r="G869" s="3"/>
      <c r="H869" s="3"/>
      <c r="I869" s="3"/>
      <c r="J869" s="3"/>
      <c r="K869" s="3"/>
    </row>
    <row r="870" spans="1:11" ht="180" customHeight="1" x14ac:dyDescent="0.25">
      <c r="A870" s="3" t="s">
        <v>1</v>
      </c>
      <c r="B870" s="3" t="s">
        <v>22</v>
      </c>
      <c r="C870" s="4" t="s">
        <v>1046</v>
      </c>
      <c r="D870" s="3"/>
      <c r="E870" s="3" t="s">
        <v>1047</v>
      </c>
      <c r="F870" s="3" t="s">
        <v>567</v>
      </c>
      <c r="G870" s="5">
        <v>42109</v>
      </c>
      <c r="H870" s="3">
        <v>3</v>
      </c>
      <c r="I870" s="3"/>
      <c r="J870" s="3" t="s">
        <v>6</v>
      </c>
      <c r="K870" s="3"/>
    </row>
    <row r="871" spans="1:11" x14ac:dyDescent="0.25">
      <c r="A871" s="3"/>
      <c r="B871" s="3"/>
      <c r="C871" s="4"/>
      <c r="D871" s="3"/>
      <c r="E871" s="3"/>
      <c r="F871" s="3"/>
      <c r="G871" s="5"/>
      <c r="H871" s="3"/>
      <c r="I871" s="3"/>
      <c r="J871" s="3"/>
      <c r="K871" s="3"/>
    </row>
    <row r="872" spans="1:11" ht="180" customHeight="1" x14ac:dyDescent="0.25">
      <c r="A872" s="3" t="s">
        <v>1</v>
      </c>
      <c r="B872" s="3" t="s">
        <v>22</v>
      </c>
      <c r="C872" s="4" t="s">
        <v>1048</v>
      </c>
      <c r="D872" s="3"/>
      <c r="E872" s="3" t="s">
        <v>1049</v>
      </c>
      <c r="F872" s="3" t="s">
        <v>567</v>
      </c>
      <c r="G872" s="5">
        <v>42050</v>
      </c>
      <c r="H872" s="3">
        <v>3</v>
      </c>
      <c r="I872" s="3"/>
      <c r="J872" s="3" t="s">
        <v>6</v>
      </c>
      <c r="K872" s="3"/>
    </row>
    <row r="873" spans="1:11" x14ac:dyDescent="0.25">
      <c r="A873" s="3"/>
      <c r="B873" s="3"/>
      <c r="C873" s="4"/>
      <c r="D873" s="3"/>
      <c r="E873" s="3"/>
      <c r="F873" s="3"/>
      <c r="G873" s="5"/>
      <c r="H873" s="3"/>
      <c r="I873" s="3"/>
      <c r="J873" s="3"/>
      <c r="K873" s="3"/>
    </row>
    <row r="874" spans="1:11" ht="180" customHeight="1" x14ac:dyDescent="0.25">
      <c r="A874" s="3" t="s">
        <v>1</v>
      </c>
      <c r="B874" s="3" t="s">
        <v>22</v>
      </c>
      <c r="C874" s="4" t="s">
        <v>1050</v>
      </c>
      <c r="D874" s="3"/>
      <c r="E874" s="3" t="s">
        <v>1051</v>
      </c>
      <c r="F874" s="3" t="s">
        <v>664</v>
      </c>
      <c r="G874" s="5">
        <v>42109</v>
      </c>
      <c r="H874" s="3">
        <v>3</v>
      </c>
      <c r="I874" s="3"/>
      <c r="J874" s="3" t="s">
        <v>6</v>
      </c>
      <c r="K874" s="3"/>
    </row>
    <row r="875" spans="1:11" x14ac:dyDescent="0.25">
      <c r="A875" s="3"/>
      <c r="B875" s="3"/>
      <c r="C875" s="4"/>
      <c r="D875" s="3"/>
      <c r="E875" s="3"/>
      <c r="F875" s="3"/>
      <c r="G875" s="5"/>
      <c r="H875" s="3"/>
      <c r="I875" s="3"/>
      <c r="J875" s="3"/>
      <c r="K875" s="3"/>
    </row>
    <row r="876" spans="1:11" ht="180" customHeight="1" x14ac:dyDescent="0.25">
      <c r="A876" s="3" t="s">
        <v>1</v>
      </c>
      <c r="B876" s="3" t="s">
        <v>22</v>
      </c>
      <c r="C876" s="4" t="s">
        <v>1052</v>
      </c>
      <c r="D876" s="3"/>
      <c r="E876" s="3" t="s">
        <v>1053</v>
      </c>
      <c r="F876" s="3" t="s">
        <v>664</v>
      </c>
      <c r="G876" s="5">
        <v>42200</v>
      </c>
      <c r="H876" s="3">
        <v>3</v>
      </c>
      <c r="I876" s="3"/>
      <c r="J876" s="3" t="s">
        <v>6</v>
      </c>
      <c r="K876" s="3"/>
    </row>
    <row r="877" spans="1:11" x14ac:dyDescent="0.25">
      <c r="A877" s="3"/>
      <c r="B877" s="3"/>
      <c r="C877" s="4"/>
      <c r="D877" s="3"/>
      <c r="E877" s="3"/>
      <c r="F877" s="3"/>
      <c r="G877" s="5"/>
      <c r="H877" s="3"/>
      <c r="I877" s="3"/>
      <c r="J877" s="3"/>
      <c r="K877" s="3"/>
    </row>
    <row r="878" spans="1:11" ht="180" customHeight="1" x14ac:dyDescent="0.25">
      <c r="A878" s="3" t="s">
        <v>1</v>
      </c>
      <c r="B878" s="3" t="s">
        <v>22</v>
      </c>
      <c r="C878" s="4" t="s">
        <v>1054</v>
      </c>
      <c r="D878" s="3"/>
      <c r="E878" s="3" t="s">
        <v>1055</v>
      </c>
      <c r="F878" s="3" t="s">
        <v>1056</v>
      </c>
      <c r="G878" s="5">
        <v>42050</v>
      </c>
      <c r="H878" s="3">
        <v>3</v>
      </c>
      <c r="I878" s="3"/>
      <c r="J878" s="3" t="s">
        <v>6</v>
      </c>
      <c r="K878" s="3"/>
    </row>
    <row r="879" spans="1:11" x14ac:dyDescent="0.25">
      <c r="A879" s="3"/>
      <c r="B879" s="3"/>
      <c r="C879" s="4"/>
      <c r="D879" s="3"/>
      <c r="E879" s="3"/>
      <c r="F879" s="3"/>
      <c r="G879" s="5"/>
      <c r="H879" s="3"/>
      <c r="I879" s="3"/>
      <c r="J879" s="3"/>
      <c r="K879" s="3"/>
    </row>
    <row r="880" spans="1:11" ht="180" customHeight="1" x14ac:dyDescent="0.25">
      <c r="A880" s="3" t="s">
        <v>1</v>
      </c>
      <c r="B880" s="3" t="s">
        <v>22</v>
      </c>
      <c r="C880" s="4" t="s">
        <v>1057</v>
      </c>
      <c r="D880" s="3"/>
      <c r="E880" s="3" t="s">
        <v>1058</v>
      </c>
      <c r="F880" s="3" t="s">
        <v>1056</v>
      </c>
      <c r="G880" s="5">
        <v>42019</v>
      </c>
      <c r="H880" s="3">
        <v>3</v>
      </c>
      <c r="I880" s="3"/>
      <c r="J880" s="3" t="s">
        <v>6</v>
      </c>
      <c r="K880" s="3"/>
    </row>
    <row r="881" spans="1:11" x14ac:dyDescent="0.25">
      <c r="A881" s="3"/>
      <c r="B881" s="3"/>
      <c r="C881" s="4"/>
      <c r="D881" s="3"/>
      <c r="E881" s="3"/>
      <c r="F881" s="3"/>
      <c r="G881" s="5"/>
      <c r="H881" s="3"/>
      <c r="I881" s="3"/>
      <c r="J881" s="3"/>
      <c r="K881" s="3"/>
    </row>
    <row r="882" spans="1:11" ht="180" customHeight="1" x14ac:dyDescent="0.25">
      <c r="A882" s="3" t="s">
        <v>1</v>
      </c>
      <c r="B882" s="3" t="s">
        <v>22</v>
      </c>
      <c r="C882" s="4" t="s">
        <v>1059</v>
      </c>
      <c r="D882" s="3"/>
      <c r="E882" s="3" t="s">
        <v>1060</v>
      </c>
      <c r="F882" s="3" t="s">
        <v>859</v>
      </c>
      <c r="G882" s="5">
        <v>42019</v>
      </c>
      <c r="H882" s="3">
        <v>3</v>
      </c>
      <c r="I882" s="3"/>
      <c r="J882" s="3" t="s">
        <v>6</v>
      </c>
      <c r="K882" s="3"/>
    </row>
    <row r="883" spans="1:11" x14ac:dyDescent="0.25">
      <c r="A883" s="3"/>
      <c r="B883" s="3"/>
      <c r="C883" s="4"/>
      <c r="D883" s="3"/>
      <c r="E883" s="3"/>
      <c r="F883" s="3"/>
      <c r="G883" s="5"/>
      <c r="H883" s="3"/>
      <c r="I883" s="3"/>
      <c r="J883" s="3"/>
      <c r="K883" s="3"/>
    </row>
    <row r="884" spans="1:11" ht="180" customHeight="1" x14ac:dyDescent="0.25">
      <c r="A884" s="3" t="s">
        <v>1</v>
      </c>
      <c r="B884" s="3" t="s">
        <v>2</v>
      </c>
      <c r="C884" s="4" t="s">
        <v>1061</v>
      </c>
      <c r="D884" s="3"/>
      <c r="E884" s="3" t="s">
        <v>1062</v>
      </c>
      <c r="F884" s="3" t="s">
        <v>472</v>
      </c>
      <c r="G884" s="3" t="s">
        <v>246</v>
      </c>
      <c r="H884" s="3">
        <v>3</v>
      </c>
      <c r="I884" s="3"/>
      <c r="J884" s="3"/>
    </row>
    <row r="885" spans="1:11" x14ac:dyDescent="0.25">
      <c r="A885" s="3"/>
      <c r="B885" s="3"/>
      <c r="C885" s="4"/>
      <c r="D885" s="3"/>
      <c r="E885" s="3"/>
      <c r="F885" s="3"/>
      <c r="G885" s="3"/>
      <c r="H885" s="3"/>
      <c r="I885" s="3"/>
      <c r="J885" s="3"/>
    </row>
    <row r="887" spans="1:11" ht="180" customHeight="1" x14ac:dyDescent="0.25">
      <c r="A887" s="3" t="s">
        <v>1</v>
      </c>
      <c r="B887" s="3" t="s">
        <v>2</v>
      </c>
      <c r="C887" s="4" t="s">
        <v>1063</v>
      </c>
      <c r="D887" s="3"/>
      <c r="E887" s="3" t="s">
        <v>1064</v>
      </c>
      <c r="F887" s="3" t="s">
        <v>1065</v>
      </c>
      <c r="G887" s="3">
        <f>-2 / 18</f>
        <v>-0.1111111111111111</v>
      </c>
      <c r="H887" s="3">
        <v>3</v>
      </c>
      <c r="I887" s="3"/>
      <c r="J887" s="3" t="s">
        <v>6</v>
      </c>
      <c r="K887" s="3"/>
    </row>
    <row r="888" spans="1:11" x14ac:dyDescent="0.25">
      <c r="A888" s="3"/>
      <c r="B888" s="3"/>
      <c r="C888" s="4"/>
      <c r="D888" s="3"/>
      <c r="E888" s="3"/>
      <c r="F888" s="3"/>
      <c r="G888" s="3"/>
      <c r="H888" s="3"/>
      <c r="I888" s="3"/>
      <c r="J888" s="3"/>
      <c r="K888" s="3"/>
    </row>
    <row r="889" spans="1:11" ht="180" customHeight="1" x14ac:dyDescent="0.25">
      <c r="A889" s="3" t="s">
        <v>1</v>
      </c>
      <c r="B889" s="3" t="s">
        <v>2</v>
      </c>
      <c r="C889" s="4" t="s">
        <v>1066</v>
      </c>
      <c r="D889" s="3"/>
      <c r="E889" s="3" t="s">
        <v>1067</v>
      </c>
      <c r="F889" s="3" t="s">
        <v>1065</v>
      </c>
      <c r="G889" s="3">
        <f>-3 / 18</f>
        <v>-0.16666666666666666</v>
      </c>
      <c r="H889" s="3">
        <v>3</v>
      </c>
      <c r="I889" s="3"/>
      <c r="J889" s="3" t="s">
        <v>6</v>
      </c>
      <c r="K889" s="3"/>
    </row>
    <row r="890" spans="1:11" x14ac:dyDescent="0.25">
      <c r="A890" s="3"/>
      <c r="B890" s="3"/>
      <c r="C890" s="4"/>
      <c r="D890" s="3"/>
      <c r="E890" s="3"/>
      <c r="F890" s="3"/>
      <c r="G890" s="3"/>
      <c r="H890" s="3"/>
      <c r="I890" s="3"/>
      <c r="J890" s="3"/>
      <c r="K890" s="3"/>
    </row>
    <row r="891" spans="1:11" ht="180" customHeight="1" x14ac:dyDescent="0.25">
      <c r="A891" s="3" t="s">
        <v>1</v>
      </c>
      <c r="B891" s="3" t="s">
        <v>22</v>
      </c>
      <c r="C891" s="4" t="s">
        <v>1068</v>
      </c>
      <c r="D891" s="3"/>
      <c r="E891" s="3" t="s">
        <v>1069</v>
      </c>
      <c r="F891" s="3" t="s">
        <v>1065</v>
      </c>
      <c r="G891" s="5">
        <v>42205</v>
      </c>
      <c r="H891" s="3">
        <v>3</v>
      </c>
      <c r="I891" s="3"/>
      <c r="J891" s="3" t="s">
        <v>6</v>
      </c>
      <c r="K891" s="3"/>
    </row>
    <row r="892" spans="1:11" x14ac:dyDescent="0.25">
      <c r="A892" s="3"/>
      <c r="B892" s="3"/>
      <c r="C892" s="4"/>
      <c r="D892" s="3"/>
      <c r="E892" s="3"/>
      <c r="F892" s="3"/>
      <c r="G892" s="5"/>
      <c r="H892" s="3"/>
      <c r="I892" s="3"/>
      <c r="J892" s="3"/>
      <c r="K892" s="3"/>
    </row>
    <row r="893" spans="1:11" ht="180" customHeight="1" x14ac:dyDescent="0.25">
      <c r="A893" s="3" t="s">
        <v>1</v>
      </c>
      <c r="B893" s="3" t="s">
        <v>22</v>
      </c>
      <c r="C893" s="4" t="s">
        <v>1070</v>
      </c>
      <c r="D893" s="3"/>
      <c r="E893" s="3" t="s">
        <v>1071</v>
      </c>
      <c r="F893" s="3" t="s">
        <v>1065</v>
      </c>
      <c r="G893" s="5">
        <v>42024</v>
      </c>
      <c r="H893" s="3">
        <v>3</v>
      </c>
      <c r="I893" s="3"/>
      <c r="J893" s="3" t="s">
        <v>6</v>
      </c>
      <c r="K893" s="3"/>
    </row>
    <row r="894" spans="1:11" x14ac:dyDescent="0.25">
      <c r="A894" s="3"/>
      <c r="B894" s="3"/>
      <c r="C894" s="4"/>
      <c r="D894" s="3"/>
      <c r="E894" s="3"/>
      <c r="F894" s="3"/>
      <c r="G894" s="5"/>
      <c r="H894" s="3"/>
      <c r="I894" s="3"/>
      <c r="J894" s="3"/>
      <c r="K894" s="3"/>
    </row>
    <row r="895" spans="1:11" ht="165" customHeight="1" x14ac:dyDescent="0.25">
      <c r="A895" s="3" t="s">
        <v>1</v>
      </c>
      <c r="B895" s="3" t="s">
        <v>2</v>
      </c>
      <c r="C895" s="4" t="s">
        <v>1072</v>
      </c>
      <c r="D895" s="3"/>
      <c r="E895" s="3" t="s">
        <v>752</v>
      </c>
      <c r="F895" s="3" t="s">
        <v>753</v>
      </c>
      <c r="G895" s="3" t="s">
        <v>884</v>
      </c>
      <c r="H895" s="3">
        <v>3</v>
      </c>
      <c r="I895" s="3"/>
      <c r="J895" s="3" t="s">
        <v>6</v>
      </c>
      <c r="K895" s="3"/>
    </row>
    <row r="896" spans="1:11" x14ac:dyDescent="0.25">
      <c r="A896" s="3"/>
      <c r="B896" s="3"/>
      <c r="C896" s="4"/>
      <c r="D896" s="3"/>
      <c r="E896" s="3"/>
      <c r="F896" s="3"/>
      <c r="G896" s="3"/>
      <c r="H896" s="3"/>
      <c r="I896" s="3"/>
      <c r="J896" s="3"/>
      <c r="K896" s="3"/>
    </row>
    <row r="897" spans="1:11" ht="165" customHeight="1" x14ac:dyDescent="0.25">
      <c r="A897" s="3" t="s">
        <v>1</v>
      </c>
      <c r="B897" s="3" t="s">
        <v>2</v>
      </c>
      <c r="C897" s="4" t="s">
        <v>1073</v>
      </c>
      <c r="D897" s="3"/>
      <c r="E897" s="3" t="s">
        <v>755</v>
      </c>
      <c r="F897" s="3" t="s">
        <v>753</v>
      </c>
      <c r="G897" s="3" t="s">
        <v>884</v>
      </c>
      <c r="H897" s="3">
        <v>3</v>
      </c>
      <c r="I897" s="3"/>
      <c r="J897" s="3" t="s">
        <v>6</v>
      </c>
      <c r="K897" s="3"/>
    </row>
    <row r="898" spans="1:11" x14ac:dyDescent="0.25">
      <c r="A898" s="3"/>
      <c r="B898" s="3"/>
      <c r="C898" s="4"/>
      <c r="D898" s="3"/>
      <c r="E898" s="3"/>
      <c r="F898" s="3"/>
      <c r="G898" s="3"/>
      <c r="H898" s="3"/>
      <c r="I898" s="3"/>
      <c r="J898" s="3"/>
      <c r="K898" s="3"/>
    </row>
    <row r="899" spans="1:11" ht="165" customHeight="1" x14ac:dyDescent="0.25">
      <c r="A899" s="3" t="s">
        <v>1</v>
      </c>
      <c r="B899" s="3" t="s">
        <v>2</v>
      </c>
      <c r="C899" s="4" t="s">
        <v>1074</v>
      </c>
      <c r="D899" s="3"/>
      <c r="E899" s="3" t="s">
        <v>757</v>
      </c>
      <c r="F899" s="3" t="s">
        <v>758</v>
      </c>
      <c r="G899" s="3" t="s">
        <v>1075</v>
      </c>
      <c r="H899" s="3">
        <v>3</v>
      </c>
      <c r="I899" s="3"/>
      <c r="J899" s="3" t="s">
        <v>6</v>
      </c>
      <c r="K899" s="3"/>
    </row>
    <row r="900" spans="1:11" x14ac:dyDescent="0.25">
      <c r="A900" s="3"/>
      <c r="B900" s="3"/>
      <c r="C900" s="4"/>
      <c r="D900" s="3"/>
      <c r="E900" s="3"/>
      <c r="F900" s="3"/>
      <c r="G900" s="3"/>
      <c r="H900" s="3"/>
      <c r="I900" s="3"/>
      <c r="J900" s="3"/>
      <c r="K900" s="3"/>
    </row>
    <row r="901" spans="1:11" ht="165" customHeight="1" x14ac:dyDescent="0.25">
      <c r="A901" s="3" t="s">
        <v>1</v>
      </c>
      <c r="B901" s="3" t="s">
        <v>22</v>
      </c>
      <c r="C901" s="4" t="s">
        <v>1076</v>
      </c>
      <c r="D901" s="3"/>
      <c r="E901" s="3" t="s">
        <v>760</v>
      </c>
      <c r="F901" s="3" t="s">
        <v>758</v>
      </c>
      <c r="G901" s="3" t="s">
        <v>1075</v>
      </c>
      <c r="H901" s="3">
        <v>3</v>
      </c>
      <c r="I901" s="3"/>
      <c r="J901" s="3" t="s">
        <v>6</v>
      </c>
      <c r="K901" s="3"/>
    </row>
    <row r="902" spans="1:11" x14ac:dyDescent="0.25">
      <c r="A902" s="3"/>
      <c r="B902" s="3"/>
      <c r="C902" s="4"/>
      <c r="D902" s="3"/>
      <c r="E902" s="3"/>
      <c r="F902" s="3"/>
      <c r="G902" s="3"/>
      <c r="H902" s="3"/>
      <c r="I902" s="3"/>
      <c r="J902" s="3"/>
      <c r="K902" s="3"/>
    </row>
    <row r="903" spans="1:11" ht="180" customHeight="1" x14ac:dyDescent="0.25">
      <c r="A903" s="3" t="s">
        <v>1</v>
      </c>
      <c r="B903" s="3" t="s">
        <v>22</v>
      </c>
      <c r="C903" s="4" t="s">
        <v>1077</v>
      </c>
      <c r="D903" s="3"/>
      <c r="E903" s="3" t="s">
        <v>904</v>
      </c>
      <c r="F903" s="3" t="s">
        <v>625</v>
      </c>
      <c r="G903" s="3" t="s">
        <v>1034</v>
      </c>
      <c r="H903" s="3">
        <v>3</v>
      </c>
    </row>
    <row r="904" spans="1:11" x14ac:dyDescent="0.25">
      <c r="A904" s="3"/>
      <c r="B904" s="3"/>
      <c r="C904" s="4"/>
      <c r="D904" s="3"/>
      <c r="E904" s="3"/>
      <c r="F904" s="3"/>
      <c r="G904" s="3"/>
      <c r="H904" s="3"/>
    </row>
    <row r="907" spans="1:11" ht="195" customHeight="1" x14ac:dyDescent="0.25">
      <c r="A907" s="3" t="s">
        <v>1</v>
      </c>
      <c r="B907" s="3" t="s">
        <v>22</v>
      </c>
      <c r="C907" s="4" t="s">
        <v>1078</v>
      </c>
      <c r="D907" s="3"/>
      <c r="E907" s="3" t="s">
        <v>1079</v>
      </c>
      <c r="F907" s="3" t="s">
        <v>427</v>
      </c>
      <c r="G907" s="5">
        <v>42030</v>
      </c>
      <c r="H907" s="3">
        <v>3</v>
      </c>
      <c r="I907" s="3"/>
      <c r="J907" s="3" t="s">
        <v>6</v>
      </c>
      <c r="K907" s="3"/>
    </row>
    <row r="908" spans="1:11" x14ac:dyDescent="0.25">
      <c r="A908" s="3"/>
      <c r="B908" s="3"/>
      <c r="C908" s="4"/>
      <c r="D908" s="3"/>
      <c r="E908" s="3"/>
      <c r="F908" s="3"/>
      <c r="G908" s="5"/>
      <c r="H908" s="3"/>
      <c r="I908" s="3"/>
      <c r="J908" s="3"/>
      <c r="K908" s="3"/>
    </row>
    <row r="909" spans="1:11" ht="195" customHeight="1" x14ac:dyDescent="0.25">
      <c r="A909" s="3" t="s">
        <v>1</v>
      </c>
      <c r="B909" s="3" t="s">
        <v>2</v>
      </c>
      <c r="C909" s="4" t="s">
        <v>1080</v>
      </c>
      <c r="D909" s="3"/>
      <c r="E909" s="3" t="s">
        <v>1081</v>
      </c>
      <c r="F909" s="3" t="s">
        <v>1082</v>
      </c>
      <c r="G909" s="3">
        <f>-1 / 22</f>
        <v>-4.5454545454545456E-2</v>
      </c>
      <c r="H909" s="3">
        <v>3</v>
      </c>
      <c r="I909" s="3"/>
      <c r="J909" s="3" t="s">
        <v>6</v>
      </c>
      <c r="K909" s="3"/>
    </row>
    <row r="910" spans="1:11" x14ac:dyDescent="0.25">
      <c r="A910" s="3"/>
      <c r="B910" s="3"/>
      <c r="C910" s="4"/>
      <c r="D910" s="3"/>
      <c r="E910" s="3"/>
      <c r="F910" s="3"/>
      <c r="G910" s="3"/>
      <c r="H910" s="3"/>
      <c r="I910" s="3"/>
      <c r="J910" s="3"/>
      <c r="K910" s="3"/>
    </row>
    <row r="911" spans="1:11" ht="195" customHeight="1" x14ac:dyDescent="0.25">
      <c r="A911" s="3" t="s">
        <v>1</v>
      </c>
      <c r="B911" s="3" t="s">
        <v>22</v>
      </c>
      <c r="C911" s="4" t="s">
        <v>1083</v>
      </c>
      <c r="D911" s="3"/>
      <c r="E911" s="3" t="s">
        <v>1084</v>
      </c>
      <c r="F911" s="3" t="s">
        <v>1082</v>
      </c>
      <c r="G911" s="5">
        <v>42026</v>
      </c>
      <c r="H911" s="3">
        <v>3</v>
      </c>
      <c r="I911" s="3"/>
      <c r="J911" s="3" t="s">
        <v>6</v>
      </c>
      <c r="K911" s="3"/>
    </row>
    <row r="912" spans="1:11" x14ac:dyDescent="0.25">
      <c r="A912" s="3"/>
      <c r="B912" s="3"/>
      <c r="C912" s="4"/>
      <c r="D912" s="3"/>
      <c r="E912" s="3"/>
      <c r="F912" s="3"/>
      <c r="G912" s="5"/>
      <c r="H912" s="3"/>
      <c r="I912" s="3"/>
      <c r="J912" s="3"/>
      <c r="K912" s="3"/>
    </row>
    <row r="913" spans="1:11" ht="195" customHeight="1" x14ac:dyDescent="0.25">
      <c r="A913" s="3" t="s">
        <v>1</v>
      </c>
      <c r="B913" s="3" t="s">
        <v>22</v>
      </c>
      <c r="C913" s="4" t="s">
        <v>1085</v>
      </c>
      <c r="D913" s="3"/>
      <c r="E913" s="3" t="s">
        <v>1086</v>
      </c>
      <c r="F913" s="3" t="s">
        <v>1087</v>
      </c>
      <c r="G913" s="5">
        <v>42026</v>
      </c>
      <c r="H913" s="3">
        <v>3</v>
      </c>
      <c r="I913" s="3"/>
      <c r="J913" s="3" t="s">
        <v>6</v>
      </c>
      <c r="K913" s="3"/>
    </row>
    <row r="914" spans="1:11" x14ac:dyDescent="0.25">
      <c r="A914" s="3"/>
      <c r="B914" s="3"/>
      <c r="C914" s="4"/>
      <c r="D914" s="3"/>
      <c r="E914" s="3"/>
      <c r="F914" s="3"/>
      <c r="G914" s="5"/>
      <c r="H914" s="3"/>
      <c r="I914" s="3"/>
      <c r="J914" s="3"/>
      <c r="K914" s="3"/>
    </row>
    <row r="915" spans="1:11" ht="195" customHeight="1" x14ac:dyDescent="0.25">
      <c r="A915" s="3" t="s">
        <v>1</v>
      </c>
      <c r="B915" s="3" t="s">
        <v>22</v>
      </c>
      <c r="C915" s="4" t="s">
        <v>1088</v>
      </c>
      <c r="D915" s="3"/>
      <c r="E915" s="3" t="s">
        <v>1089</v>
      </c>
      <c r="F915" s="3" t="s">
        <v>1087</v>
      </c>
      <c r="G915" s="5">
        <v>42026</v>
      </c>
      <c r="H915" s="3">
        <v>3</v>
      </c>
      <c r="I915" s="3"/>
      <c r="J915" s="3" t="s">
        <v>6</v>
      </c>
      <c r="K915" s="3"/>
    </row>
    <row r="916" spans="1:11" x14ac:dyDescent="0.25">
      <c r="A916" s="3"/>
      <c r="B916" s="3"/>
      <c r="C916" s="4"/>
      <c r="D916" s="3"/>
      <c r="E916" s="3"/>
      <c r="F916" s="3"/>
      <c r="G916" s="5"/>
      <c r="H916" s="3"/>
      <c r="I916" s="3"/>
      <c r="J916" s="3"/>
      <c r="K916" s="3"/>
    </row>
    <row r="917" spans="1:11" ht="210" customHeight="1" x14ac:dyDescent="0.25">
      <c r="A917" s="3" t="s">
        <v>1</v>
      </c>
      <c r="B917" s="3" t="s">
        <v>22</v>
      </c>
      <c r="C917" s="4" t="s">
        <v>1090</v>
      </c>
      <c r="D917" s="3"/>
      <c r="E917" s="3" t="s">
        <v>1091</v>
      </c>
      <c r="F917" s="3" t="s">
        <v>1092</v>
      </c>
      <c r="G917" s="5">
        <v>42330</v>
      </c>
      <c r="H917" s="3">
        <v>4</v>
      </c>
      <c r="I917" s="3"/>
      <c r="J917" s="3" t="s">
        <v>6</v>
      </c>
      <c r="K917" s="3"/>
    </row>
    <row r="918" spans="1:11" x14ac:dyDescent="0.25">
      <c r="A918" s="3"/>
      <c r="B918" s="3"/>
      <c r="C918" s="4"/>
      <c r="D918" s="3"/>
      <c r="E918" s="3"/>
      <c r="F918" s="3"/>
      <c r="G918" s="5"/>
      <c r="H918" s="3"/>
      <c r="I918" s="3"/>
      <c r="J918" s="3"/>
      <c r="K918" s="3"/>
    </row>
    <row r="919" spans="1:11" ht="180" customHeight="1" x14ac:dyDescent="0.25">
      <c r="A919" s="3" t="s">
        <v>1</v>
      </c>
      <c r="B919" s="3" t="s">
        <v>2</v>
      </c>
      <c r="C919" s="4" t="s">
        <v>1093</v>
      </c>
      <c r="D919" s="3"/>
      <c r="E919" s="3" t="s">
        <v>1094</v>
      </c>
      <c r="F919" s="3" t="s">
        <v>1095</v>
      </c>
      <c r="G919" s="3" t="s">
        <v>156</v>
      </c>
      <c r="H919" s="3">
        <v>3</v>
      </c>
      <c r="I919" s="3"/>
      <c r="J919" s="3" t="s">
        <v>6</v>
      </c>
      <c r="K919" s="3"/>
    </row>
    <row r="920" spans="1:11" x14ac:dyDescent="0.25">
      <c r="A920" s="3"/>
      <c r="B920" s="3"/>
      <c r="C920" s="4"/>
      <c r="D920" s="3"/>
      <c r="E920" s="3"/>
      <c r="F920" s="3"/>
      <c r="G920" s="3"/>
      <c r="H920" s="3"/>
      <c r="I920" s="3"/>
      <c r="J920" s="3"/>
      <c r="K920" s="3"/>
    </row>
    <row r="921" spans="1:11" ht="180" customHeight="1" x14ac:dyDescent="0.25">
      <c r="A921" s="3" t="s">
        <v>1</v>
      </c>
      <c r="B921" s="3" t="s">
        <v>22</v>
      </c>
      <c r="C921" s="4" t="s">
        <v>1096</v>
      </c>
      <c r="D921" s="3"/>
      <c r="E921" s="3" t="s">
        <v>1097</v>
      </c>
      <c r="F921" s="3" t="s">
        <v>1098</v>
      </c>
      <c r="G921" s="5">
        <v>42053</v>
      </c>
      <c r="H921" s="3">
        <v>3</v>
      </c>
      <c r="I921" s="3"/>
      <c r="J921" s="3" t="s">
        <v>6</v>
      </c>
      <c r="K921" s="3"/>
    </row>
    <row r="922" spans="1:11" x14ac:dyDescent="0.25">
      <c r="A922" s="3"/>
      <c r="B922" s="3"/>
      <c r="C922" s="4"/>
      <c r="D922" s="3"/>
      <c r="E922" s="3"/>
      <c r="F922" s="3"/>
      <c r="G922" s="5"/>
      <c r="H922" s="3"/>
      <c r="I922" s="3"/>
      <c r="J922" s="3"/>
      <c r="K922" s="3"/>
    </row>
    <row r="923" spans="1:11" ht="180" customHeight="1" x14ac:dyDescent="0.25">
      <c r="A923" s="3" t="s">
        <v>1</v>
      </c>
      <c r="B923" s="3" t="s">
        <v>22</v>
      </c>
      <c r="C923" s="4" t="s">
        <v>1099</v>
      </c>
      <c r="D923" s="3"/>
      <c r="E923" s="3" t="s">
        <v>1100</v>
      </c>
      <c r="F923" s="3" t="s">
        <v>1098</v>
      </c>
      <c r="G923" s="5">
        <v>42112</v>
      </c>
      <c r="H923" s="3">
        <v>3</v>
      </c>
      <c r="I923" s="3"/>
      <c r="J923" s="3" t="s">
        <v>6</v>
      </c>
      <c r="K923" s="3"/>
    </row>
    <row r="924" spans="1:11" x14ac:dyDescent="0.25">
      <c r="A924" s="3"/>
      <c r="B924" s="3"/>
      <c r="C924" s="4"/>
      <c r="D924" s="3"/>
      <c r="E924" s="3"/>
      <c r="F924" s="3"/>
      <c r="G924" s="5"/>
      <c r="H924" s="3"/>
      <c r="I924" s="3"/>
      <c r="J924" s="3"/>
      <c r="K924" s="3"/>
    </row>
    <row r="925" spans="1:11" ht="195" customHeight="1" x14ac:dyDescent="0.25">
      <c r="A925" s="3" t="s">
        <v>1</v>
      </c>
      <c r="B925" s="3" t="s">
        <v>22</v>
      </c>
      <c r="C925" s="4" t="s">
        <v>1101</v>
      </c>
      <c r="D925" s="3"/>
      <c r="E925" s="3" t="s">
        <v>1102</v>
      </c>
      <c r="F925" s="3" t="s">
        <v>1087</v>
      </c>
      <c r="G925" s="5">
        <v>42028</v>
      </c>
      <c r="H925" s="3">
        <v>4</v>
      </c>
      <c r="I925" s="3"/>
      <c r="J925" s="3" t="s">
        <v>6</v>
      </c>
      <c r="K925" s="3"/>
    </row>
    <row r="926" spans="1:11" x14ac:dyDescent="0.25">
      <c r="A926" s="3"/>
      <c r="B926" s="3"/>
      <c r="C926" s="4"/>
      <c r="D926" s="3"/>
      <c r="E926" s="3"/>
      <c r="F926" s="3"/>
      <c r="G926" s="5"/>
      <c r="H926" s="3"/>
      <c r="I926" s="3"/>
      <c r="J926" s="3"/>
      <c r="K926" s="3"/>
    </row>
    <row r="927" spans="1:11" ht="195" customHeight="1" x14ac:dyDescent="0.25">
      <c r="A927" s="3" t="s">
        <v>1</v>
      </c>
      <c r="B927" s="3" t="s">
        <v>2</v>
      </c>
      <c r="C927" s="4" t="s">
        <v>1103</v>
      </c>
      <c r="D927" s="3"/>
      <c r="E927" s="3" t="s">
        <v>1104</v>
      </c>
      <c r="F927" s="3" t="s">
        <v>1105</v>
      </c>
      <c r="G927" s="3" t="s">
        <v>343</v>
      </c>
      <c r="H927" s="3">
        <v>4</v>
      </c>
      <c r="I927" s="3"/>
      <c r="J927" s="3" t="s">
        <v>6</v>
      </c>
      <c r="K927" s="3"/>
    </row>
    <row r="928" spans="1:11" x14ac:dyDescent="0.25">
      <c r="A928" s="3"/>
      <c r="B928" s="3"/>
      <c r="C928" s="4"/>
      <c r="D928" s="3"/>
      <c r="E928" s="3"/>
      <c r="F928" s="3"/>
      <c r="G928" s="3"/>
      <c r="H928" s="3"/>
      <c r="I928" s="3"/>
      <c r="J928" s="3"/>
      <c r="K928" s="3"/>
    </row>
    <row r="929" spans="1:11" ht="195" customHeight="1" x14ac:dyDescent="0.25">
      <c r="A929" s="3" t="s">
        <v>1</v>
      </c>
      <c r="B929" s="3" t="s">
        <v>22</v>
      </c>
      <c r="C929" s="4" t="s">
        <v>1106</v>
      </c>
      <c r="D929" s="3"/>
      <c r="E929" s="3" t="s">
        <v>1107</v>
      </c>
      <c r="F929" s="3" t="s">
        <v>1105</v>
      </c>
      <c r="G929" s="5">
        <v>42146</v>
      </c>
      <c r="H929" s="3">
        <v>4</v>
      </c>
      <c r="I929" s="3"/>
      <c r="J929" s="3" t="s">
        <v>6</v>
      </c>
      <c r="K929" s="3"/>
    </row>
    <row r="930" spans="1:11" x14ac:dyDescent="0.25">
      <c r="A930" s="3"/>
      <c r="B930" s="3"/>
      <c r="C930" s="4"/>
      <c r="D930" s="3"/>
      <c r="E930" s="3"/>
      <c r="F930" s="3"/>
      <c r="G930" s="5"/>
      <c r="H930" s="3"/>
      <c r="I930" s="3"/>
      <c r="J930" s="3"/>
      <c r="K930" s="3"/>
    </row>
    <row r="931" spans="1:11" ht="195" customHeight="1" x14ac:dyDescent="0.25">
      <c r="A931" s="3" t="s">
        <v>1</v>
      </c>
      <c r="B931" s="3" t="s">
        <v>22</v>
      </c>
      <c r="C931" s="4" t="s">
        <v>1108</v>
      </c>
      <c r="D931" s="3"/>
      <c r="E931" s="3" t="s">
        <v>1109</v>
      </c>
      <c r="F931" s="3" t="s">
        <v>1095</v>
      </c>
      <c r="G931" s="5">
        <v>42238</v>
      </c>
      <c r="H931" s="3">
        <v>4</v>
      </c>
      <c r="I931" s="3"/>
      <c r="J931" s="3" t="s">
        <v>6</v>
      </c>
      <c r="K931" s="3"/>
    </row>
    <row r="932" spans="1:11" x14ac:dyDescent="0.25">
      <c r="A932" s="3"/>
      <c r="B932" s="3"/>
      <c r="C932" s="4"/>
      <c r="D932" s="3"/>
      <c r="E932" s="3"/>
      <c r="F932" s="3"/>
      <c r="G932" s="5"/>
      <c r="H932" s="3"/>
      <c r="I932" s="3"/>
      <c r="J932" s="3"/>
      <c r="K932" s="3"/>
    </row>
    <row r="933" spans="1:11" ht="195" customHeight="1" x14ac:dyDescent="0.25">
      <c r="A933" s="3" t="s">
        <v>1</v>
      </c>
      <c r="B933" s="3" t="s">
        <v>2</v>
      </c>
      <c r="C933" s="4" t="s">
        <v>1110</v>
      </c>
      <c r="D933" s="3"/>
      <c r="E933" s="3" t="s">
        <v>1111</v>
      </c>
      <c r="F933" s="3" t="s">
        <v>1095</v>
      </c>
      <c r="G933" s="3" t="s">
        <v>343</v>
      </c>
      <c r="H933" s="3">
        <v>4</v>
      </c>
      <c r="I933" s="3"/>
      <c r="J933" s="3" t="s">
        <v>6</v>
      </c>
      <c r="K933" s="3"/>
    </row>
    <row r="934" spans="1:11" x14ac:dyDescent="0.25">
      <c r="A934" s="3"/>
      <c r="B934" s="3"/>
      <c r="C934" s="4"/>
      <c r="D934" s="3"/>
      <c r="E934" s="3"/>
      <c r="F934" s="3"/>
      <c r="G934" s="3"/>
      <c r="H934" s="3"/>
      <c r="I934" s="3"/>
      <c r="J934" s="3"/>
      <c r="K934" s="3"/>
    </row>
    <row r="935" spans="1:11" ht="210" customHeight="1" x14ac:dyDescent="0.25">
      <c r="A935" s="3" t="s">
        <v>1</v>
      </c>
      <c r="B935" s="3" t="s">
        <v>22</v>
      </c>
      <c r="C935" s="4" t="s">
        <v>1112</v>
      </c>
      <c r="D935" s="3"/>
      <c r="E935" s="3" t="s">
        <v>1113</v>
      </c>
      <c r="F935" s="3" t="s">
        <v>1098</v>
      </c>
      <c r="G935" s="5">
        <v>42081</v>
      </c>
      <c r="H935" s="3">
        <v>4</v>
      </c>
      <c r="I935" s="3"/>
      <c r="J935" s="3" t="s">
        <v>6</v>
      </c>
      <c r="K935" s="3"/>
    </row>
    <row r="936" spans="1:11" x14ac:dyDescent="0.25">
      <c r="A936" s="3"/>
      <c r="B936" s="3"/>
      <c r="C936" s="4"/>
      <c r="D936" s="3"/>
      <c r="E936" s="3"/>
      <c r="F936" s="3"/>
      <c r="G936" s="5"/>
      <c r="H936" s="3"/>
      <c r="I936" s="3"/>
      <c r="J936" s="3"/>
      <c r="K936" s="3"/>
    </row>
    <row r="937" spans="1:11" ht="210" customHeight="1" x14ac:dyDescent="0.25">
      <c r="A937" s="3" t="s">
        <v>1</v>
      </c>
      <c r="B937" s="3" t="s">
        <v>22</v>
      </c>
      <c r="C937" s="4" t="s">
        <v>1114</v>
      </c>
      <c r="D937" s="3"/>
      <c r="E937" s="3" t="s">
        <v>1115</v>
      </c>
      <c r="F937" s="3" t="s">
        <v>1092</v>
      </c>
      <c r="G937" s="5">
        <v>42265</v>
      </c>
      <c r="H937" s="3">
        <v>4</v>
      </c>
      <c r="I937" s="3"/>
      <c r="J937" s="3" t="s">
        <v>6</v>
      </c>
      <c r="K937" s="3"/>
    </row>
    <row r="938" spans="1:11" x14ac:dyDescent="0.25">
      <c r="A938" s="3"/>
      <c r="B938" s="3"/>
      <c r="C938" s="4"/>
      <c r="D938" s="3"/>
      <c r="E938" s="3"/>
      <c r="F938" s="3"/>
      <c r="G938" s="5"/>
      <c r="H938" s="3"/>
      <c r="I938" s="3"/>
      <c r="J938" s="3"/>
      <c r="K938" s="3"/>
    </row>
    <row r="939" spans="1:11" ht="195" customHeight="1" x14ac:dyDescent="0.25">
      <c r="A939" s="3" t="s">
        <v>1</v>
      </c>
      <c r="B939" s="3" t="s">
        <v>22</v>
      </c>
      <c r="C939" s="4" t="s">
        <v>1116</v>
      </c>
      <c r="D939" s="3"/>
      <c r="E939" s="3" t="s">
        <v>1117</v>
      </c>
      <c r="F939" s="3" t="s">
        <v>1105</v>
      </c>
      <c r="G939" s="5">
        <v>42236</v>
      </c>
      <c r="H939" s="3">
        <v>3</v>
      </c>
      <c r="I939" s="3"/>
      <c r="J939" s="3" t="s">
        <v>6</v>
      </c>
      <c r="K939" s="3"/>
    </row>
    <row r="940" spans="1:11" x14ac:dyDescent="0.25">
      <c r="A940" s="3"/>
      <c r="B940" s="3"/>
      <c r="C940" s="4"/>
      <c r="D940" s="3"/>
      <c r="E940" s="3"/>
      <c r="F940" s="3"/>
      <c r="G940" s="5"/>
      <c r="H940" s="3"/>
      <c r="I940" s="3"/>
      <c r="J940" s="3"/>
      <c r="K940" s="3"/>
    </row>
    <row r="941" spans="1:11" ht="180" customHeight="1" x14ac:dyDescent="0.25">
      <c r="A941" s="3" t="s">
        <v>1</v>
      </c>
      <c r="B941" s="3" t="s">
        <v>22</v>
      </c>
      <c r="C941" s="4" t="s">
        <v>1118</v>
      </c>
      <c r="D941" s="3"/>
      <c r="E941" s="3" t="s">
        <v>1119</v>
      </c>
      <c r="F941" s="3" t="s">
        <v>1120</v>
      </c>
      <c r="G941" s="5">
        <v>42265</v>
      </c>
      <c r="H941" s="3">
        <v>3</v>
      </c>
      <c r="I941" s="3"/>
      <c r="J941" s="3" t="s">
        <v>6</v>
      </c>
      <c r="K941" s="3"/>
    </row>
    <row r="942" spans="1:11" x14ac:dyDescent="0.25">
      <c r="A942" s="3"/>
      <c r="B942" s="3"/>
      <c r="C942" s="4"/>
      <c r="D942" s="3"/>
      <c r="E942" s="3"/>
      <c r="F942" s="3"/>
      <c r="G942" s="5"/>
      <c r="H942" s="3"/>
      <c r="I942" s="3"/>
      <c r="J942" s="3"/>
      <c r="K942" s="3"/>
    </row>
    <row r="943" spans="1:11" ht="180" customHeight="1" x14ac:dyDescent="0.25">
      <c r="A943" s="3" t="s">
        <v>1</v>
      </c>
      <c r="B943" s="3" t="s">
        <v>22</v>
      </c>
      <c r="C943" s="4" t="s">
        <v>1121</v>
      </c>
      <c r="D943" s="3"/>
      <c r="E943" s="3" t="s">
        <v>1122</v>
      </c>
      <c r="F943" s="3" t="s">
        <v>1092</v>
      </c>
      <c r="G943" s="5">
        <v>42053</v>
      </c>
      <c r="H943" s="3">
        <v>3</v>
      </c>
      <c r="I943" s="3"/>
      <c r="J943" s="3" t="s">
        <v>6</v>
      </c>
      <c r="K943" s="3"/>
    </row>
    <row r="944" spans="1:11" x14ac:dyDescent="0.25">
      <c r="A944" s="3"/>
      <c r="B944" s="3"/>
      <c r="C944" s="4"/>
      <c r="D944" s="3"/>
      <c r="E944" s="3"/>
      <c r="F944" s="3"/>
      <c r="G944" s="5"/>
      <c r="H944" s="3"/>
      <c r="I944" s="3"/>
      <c r="J944" s="3"/>
      <c r="K944" s="3"/>
    </row>
    <row r="945" spans="1:11" ht="180" customHeight="1" x14ac:dyDescent="0.25">
      <c r="A945" s="3" t="s">
        <v>1</v>
      </c>
      <c r="B945" s="3" t="s">
        <v>22</v>
      </c>
      <c r="C945" s="4" t="s">
        <v>1123</v>
      </c>
      <c r="D945" s="3"/>
      <c r="E945" s="3" t="s">
        <v>1124</v>
      </c>
      <c r="F945" s="3" t="s">
        <v>556</v>
      </c>
      <c r="G945" s="5">
        <v>42050</v>
      </c>
      <c r="H945" s="3">
        <v>3</v>
      </c>
      <c r="I945" s="3"/>
      <c r="J945" s="3" t="s">
        <v>6</v>
      </c>
      <c r="K945" s="3"/>
    </row>
    <row r="946" spans="1:11" x14ac:dyDescent="0.25">
      <c r="A946" s="3"/>
      <c r="B946" s="3"/>
      <c r="C946" s="4"/>
      <c r="D946" s="3"/>
      <c r="E946" s="3"/>
      <c r="F946" s="3"/>
      <c r="G946" s="5"/>
      <c r="H946" s="3"/>
      <c r="I946" s="3"/>
      <c r="J946" s="3"/>
      <c r="K946" s="3"/>
    </row>
    <row r="947" spans="1:11" ht="210" customHeight="1" x14ac:dyDescent="0.25">
      <c r="A947" s="3" t="s">
        <v>1</v>
      </c>
      <c r="B947" s="3" t="s">
        <v>22</v>
      </c>
      <c r="C947" s="4" t="s">
        <v>1125</v>
      </c>
      <c r="D947" s="3"/>
      <c r="E947" s="3" t="s">
        <v>1126</v>
      </c>
      <c r="F947" s="3" t="s">
        <v>1087</v>
      </c>
      <c r="G947" s="5">
        <v>42292</v>
      </c>
      <c r="H947" s="3">
        <v>3</v>
      </c>
      <c r="I947" s="3"/>
      <c r="J947" s="3" t="s">
        <v>6</v>
      </c>
      <c r="K947" s="3"/>
    </row>
    <row r="948" spans="1:11" x14ac:dyDescent="0.25">
      <c r="A948" s="3"/>
      <c r="B948" s="3"/>
      <c r="C948" s="4"/>
      <c r="D948" s="3"/>
      <c r="E948" s="3"/>
      <c r="F948" s="3"/>
      <c r="G948" s="5"/>
      <c r="H948" s="3"/>
      <c r="I948" s="3"/>
      <c r="J948" s="3"/>
      <c r="K948" s="3"/>
    </row>
    <row r="949" spans="1:11" ht="180" customHeight="1" x14ac:dyDescent="0.25">
      <c r="A949" s="3" t="s">
        <v>1</v>
      </c>
      <c r="B949" s="3" t="s">
        <v>2</v>
      </c>
      <c r="C949" s="4" t="s">
        <v>1127</v>
      </c>
      <c r="D949" s="3"/>
      <c r="E949" s="3" t="s">
        <v>1128</v>
      </c>
      <c r="F949" s="3" t="s">
        <v>1129</v>
      </c>
      <c r="G949" s="3" t="s">
        <v>246</v>
      </c>
      <c r="H949" s="3">
        <v>3</v>
      </c>
      <c r="I949" s="3"/>
      <c r="J949" s="3" t="s">
        <v>6</v>
      </c>
      <c r="K949" s="3"/>
    </row>
    <row r="950" spans="1:11" x14ac:dyDescent="0.25">
      <c r="A950" s="3"/>
      <c r="B950" s="3"/>
      <c r="C950" s="4"/>
      <c r="D950" s="3"/>
      <c r="E950" s="3"/>
      <c r="F950" s="3"/>
      <c r="G950" s="3"/>
      <c r="H950" s="3"/>
      <c r="I950" s="3"/>
      <c r="J950" s="3"/>
      <c r="K950" s="3"/>
    </row>
    <row r="951" spans="1:11" ht="180" customHeight="1" x14ac:dyDescent="0.25">
      <c r="A951" s="3" t="s">
        <v>1</v>
      </c>
      <c r="B951" s="3" t="s">
        <v>2</v>
      </c>
      <c r="C951" s="4" t="s">
        <v>1130</v>
      </c>
      <c r="D951" s="3"/>
      <c r="E951" s="3" t="s">
        <v>1131</v>
      </c>
      <c r="F951" s="3" t="s">
        <v>1129</v>
      </c>
      <c r="G951" s="3" t="s">
        <v>246</v>
      </c>
      <c r="H951" s="3">
        <v>3</v>
      </c>
      <c r="I951" s="3"/>
      <c r="J951" s="3" t="s">
        <v>6</v>
      </c>
      <c r="K951" s="3"/>
    </row>
    <row r="952" spans="1:11" x14ac:dyDescent="0.25">
      <c r="A952" s="3"/>
      <c r="B952" s="3"/>
      <c r="C952" s="4"/>
      <c r="D952" s="3"/>
      <c r="E952" s="3"/>
      <c r="F952" s="3"/>
      <c r="G952" s="3"/>
      <c r="H952" s="3"/>
      <c r="I952" s="3"/>
      <c r="J952" s="3"/>
      <c r="K952" s="3"/>
    </row>
    <row r="953" spans="1:11" ht="180" customHeight="1" x14ac:dyDescent="0.25">
      <c r="A953" s="3" t="s">
        <v>1</v>
      </c>
      <c r="B953" s="3" t="s">
        <v>22</v>
      </c>
      <c r="C953" s="4" t="s">
        <v>1132</v>
      </c>
      <c r="D953" s="3"/>
      <c r="E953" s="3" t="s">
        <v>1133</v>
      </c>
      <c r="F953" s="3" t="s">
        <v>1129</v>
      </c>
      <c r="G953" s="5">
        <v>42024</v>
      </c>
      <c r="H953" s="3">
        <v>3</v>
      </c>
      <c r="I953" s="3"/>
      <c r="J953" s="3" t="s">
        <v>6</v>
      </c>
      <c r="K953" s="3"/>
    </row>
    <row r="954" spans="1:11" x14ac:dyDescent="0.25">
      <c r="A954" s="3"/>
      <c r="B954" s="3"/>
      <c r="C954" s="4"/>
      <c r="D954" s="3"/>
      <c r="E954" s="3"/>
      <c r="F954" s="3"/>
      <c r="G954" s="5"/>
      <c r="H954" s="3"/>
      <c r="I954" s="3"/>
      <c r="J954" s="3"/>
      <c r="K954" s="3"/>
    </row>
    <row r="955" spans="1:11" ht="165" customHeight="1" x14ac:dyDescent="0.25">
      <c r="A955" s="3" t="s">
        <v>1</v>
      </c>
      <c r="B955" s="3" t="s">
        <v>2</v>
      </c>
      <c r="C955" s="4" t="s">
        <v>1134</v>
      </c>
      <c r="D955" s="3"/>
      <c r="E955" s="3" t="s">
        <v>1135</v>
      </c>
      <c r="F955" s="3" t="s">
        <v>1136</v>
      </c>
      <c r="G955" s="3">
        <f>-4 / 15</f>
        <v>-0.26666666666666666</v>
      </c>
      <c r="H955" s="3">
        <v>3</v>
      </c>
      <c r="I955" s="3"/>
      <c r="J955" s="3" t="s">
        <v>6</v>
      </c>
      <c r="K955" s="3"/>
    </row>
    <row r="956" spans="1:11" x14ac:dyDescent="0.25">
      <c r="A956" s="3"/>
      <c r="B956" s="3"/>
      <c r="C956" s="4"/>
      <c r="D956" s="3"/>
      <c r="E956" s="3"/>
      <c r="F956" s="3"/>
      <c r="G956" s="3"/>
      <c r="H956" s="3"/>
      <c r="I956" s="3"/>
      <c r="J956" s="3"/>
      <c r="K956" s="3"/>
    </row>
    <row r="957" spans="1:11" ht="165" customHeight="1" x14ac:dyDescent="0.25">
      <c r="A957" s="3" t="s">
        <v>1</v>
      </c>
      <c r="B957" s="3" t="s">
        <v>22</v>
      </c>
      <c r="C957" s="4" t="s">
        <v>1137</v>
      </c>
      <c r="D957" s="3"/>
      <c r="E957" s="3" t="s">
        <v>1138</v>
      </c>
      <c r="F957" s="3" t="s">
        <v>1136</v>
      </c>
      <c r="G957" s="5">
        <v>42019</v>
      </c>
      <c r="H957" s="3">
        <v>3</v>
      </c>
      <c r="I957" s="3"/>
      <c r="J957" s="3" t="s">
        <v>6</v>
      </c>
      <c r="K957" s="3"/>
    </row>
    <row r="958" spans="1:11" x14ac:dyDescent="0.25">
      <c r="A958" s="3"/>
      <c r="B958" s="3"/>
      <c r="C958" s="4"/>
      <c r="D958" s="3"/>
      <c r="E958" s="3"/>
      <c r="F958" s="3"/>
      <c r="G958" s="5"/>
      <c r="H958" s="3"/>
      <c r="I958" s="3"/>
      <c r="J958" s="3"/>
      <c r="K958" s="3"/>
    </row>
    <row r="959" spans="1:11" ht="180" customHeight="1" x14ac:dyDescent="0.25">
      <c r="A959" s="3" t="s">
        <v>1</v>
      </c>
      <c r="B959" s="3" t="s">
        <v>22</v>
      </c>
      <c r="C959" s="4" t="s">
        <v>1139</v>
      </c>
      <c r="D959" s="3"/>
      <c r="E959" s="3" t="s">
        <v>1140</v>
      </c>
      <c r="F959" s="3" t="s">
        <v>753</v>
      </c>
      <c r="G959" s="5">
        <v>42114</v>
      </c>
      <c r="H959" s="3">
        <v>3</v>
      </c>
      <c r="I959" s="3"/>
      <c r="J959" s="3" t="s">
        <v>6</v>
      </c>
      <c r="K959" s="3"/>
    </row>
    <row r="960" spans="1:11" x14ac:dyDescent="0.25">
      <c r="A960" s="3"/>
      <c r="B960" s="3"/>
      <c r="C960" s="4"/>
      <c r="D960" s="3"/>
      <c r="E960" s="3"/>
      <c r="F960" s="3"/>
      <c r="G960" s="5"/>
      <c r="H960" s="3"/>
      <c r="I960" s="3"/>
      <c r="J960" s="3"/>
      <c r="K960" s="3"/>
    </row>
    <row r="961" spans="1:11" ht="180" customHeight="1" x14ac:dyDescent="0.25">
      <c r="A961" s="3" t="s">
        <v>1</v>
      </c>
      <c r="B961" s="3" t="s">
        <v>2</v>
      </c>
      <c r="C961" s="4" t="s">
        <v>1141</v>
      </c>
      <c r="D961" s="3"/>
      <c r="E961" s="3" t="s">
        <v>1142</v>
      </c>
      <c r="F961" s="3" t="s">
        <v>36</v>
      </c>
      <c r="G961" s="3">
        <f>-1 / 23</f>
        <v>-4.3478260869565216E-2</v>
      </c>
      <c r="H961" s="3">
        <v>3</v>
      </c>
      <c r="I961" s="3"/>
      <c r="J961" s="3" t="s">
        <v>6</v>
      </c>
      <c r="K961" s="3"/>
    </row>
    <row r="962" spans="1:11" x14ac:dyDescent="0.25">
      <c r="A962" s="3"/>
      <c r="B962" s="3"/>
      <c r="C962" s="4"/>
      <c r="D962" s="3"/>
      <c r="E962" s="3"/>
      <c r="F962" s="3"/>
      <c r="G962" s="3"/>
      <c r="H962" s="3"/>
      <c r="I962" s="3"/>
      <c r="J962" s="3"/>
      <c r="K962" s="3"/>
    </row>
    <row r="963" spans="1:11" ht="180" customHeight="1" x14ac:dyDescent="0.25">
      <c r="A963" s="3" t="s">
        <v>1</v>
      </c>
      <c r="B963" s="3" t="s">
        <v>2</v>
      </c>
      <c r="C963" s="4" t="s">
        <v>1143</v>
      </c>
      <c r="D963" s="3"/>
      <c r="E963" s="3" t="s">
        <v>1144</v>
      </c>
      <c r="F963" s="3" t="s">
        <v>36</v>
      </c>
      <c r="G963" s="3">
        <f>-2 / 23</f>
        <v>-8.6956521739130432E-2</v>
      </c>
      <c r="H963" s="3">
        <v>3</v>
      </c>
      <c r="I963" s="3"/>
      <c r="J963" s="3" t="s">
        <v>6</v>
      </c>
      <c r="K963" s="3"/>
    </row>
    <row r="964" spans="1:11" x14ac:dyDescent="0.25">
      <c r="A964" s="3"/>
      <c r="B964" s="3"/>
      <c r="C964" s="4"/>
      <c r="D964" s="3"/>
      <c r="E964" s="3"/>
      <c r="F964" s="3"/>
      <c r="G964" s="3"/>
      <c r="H964" s="3"/>
      <c r="I964" s="3"/>
      <c r="J964" s="3"/>
      <c r="K964" s="3"/>
    </row>
    <row r="965" spans="1:11" ht="180" customHeight="1" x14ac:dyDescent="0.25">
      <c r="A965" s="3" t="s">
        <v>1</v>
      </c>
      <c r="B965" s="3" t="s">
        <v>2</v>
      </c>
      <c r="C965" s="4" t="s">
        <v>1145</v>
      </c>
      <c r="D965" s="3"/>
      <c r="E965" s="3" t="s">
        <v>1146</v>
      </c>
      <c r="F965" s="3" t="s">
        <v>21</v>
      </c>
      <c r="G965" s="3">
        <f>-4 / 23</f>
        <v>-0.17391304347826086</v>
      </c>
      <c r="H965" s="3">
        <v>3</v>
      </c>
      <c r="I965" s="3"/>
      <c r="J965" s="3" t="s">
        <v>6</v>
      </c>
      <c r="K965" s="3"/>
    </row>
    <row r="966" spans="1:11" x14ac:dyDescent="0.25">
      <c r="A966" s="3"/>
      <c r="B966" s="3"/>
      <c r="C966" s="4"/>
      <c r="D966" s="3"/>
      <c r="E966" s="3"/>
      <c r="F966" s="3"/>
      <c r="G966" s="3"/>
      <c r="H966" s="3"/>
      <c r="I966" s="3"/>
      <c r="J966" s="3"/>
      <c r="K966" s="3"/>
    </row>
    <row r="967" spans="1:11" ht="180" customHeight="1" x14ac:dyDescent="0.25">
      <c r="A967" s="3" t="s">
        <v>1</v>
      </c>
      <c r="B967" s="3" t="s">
        <v>2</v>
      </c>
      <c r="C967" s="4" t="s">
        <v>1147</v>
      </c>
      <c r="D967" s="3"/>
      <c r="E967" s="3" t="s">
        <v>1148</v>
      </c>
      <c r="F967" s="3" t="s">
        <v>1149</v>
      </c>
      <c r="G967" s="3">
        <f>-4 / 18</f>
        <v>-0.22222222222222221</v>
      </c>
      <c r="H967" s="3">
        <v>3</v>
      </c>
      <c r="I967" s="3"/>
      <c r="J967" s="3" t="s">
        <v>6</v>
      </c>
      <c r="K967" s="3"/>
    </row>
    <row r="968" spans="1:11" x14ac:dyDescent="0.25">
      <c r="A968" s="3"/>
      <c r="B968" s="3"/>
      <c r="C968" s="4"/>
      <c r="D968" s="3"/>
      <c r="E968" s="3"/>
      <c r="F968" s="3"/>
      <c r="G968" s="3"/>
      <c r="H968" s="3"/>
      <c r="I968" s="3"/>
      <c r="J968" s="3"/>
      <c r="K968" s="3"/>
    </row>
    <row r="969" spans="1:11" ht="165" customHeight="1" x14ac:dyDescent="0.25">
      <c r="A969" s="3" t="s">
        <v>1</v>
      </c>
      <c r="B969" s="3" t="s">
        <v>2</v>
      </c>
      <c r="C969" s="4" t="s">
        <v>1150</v>
      </c>
      <c r="D969" s="3"/>
      <c r="E969" s="3" t="s">
        <v>1151</v>
      </c>
      <c r="F969" s="3" t="s">
        <v>412</v>
      </c>
      <c r="G969" s="3">
        <f>-2 / 18</f>
        <v>-0.1111111111111111</v>
      </c>
      <c r="H969" s="3">
        <v>3</v>
      </c>
      <c r="I969" s="3"/>
      <c r="J969" s="3" t="s">
        <v>6</v>
      </c>
      <c r="K969" s="3"/>
    </row>
    <row r="970" spans="1:11" x14ac:dyDescent="0.25">
      <c r="A970" s="3"/>
      <c r="B970" s="3"/>
      <c r="C970" s="4"/>
      <c r="D970" s="3"/>
      <c r="E970" s="3"/>
      <c r="F970" s="3"/>
      <c r="G970" s="3"/>
      <c r="H970" s="3"/>
      <c r="I970" s="3"/>
      <c r="J970" s="3"/>
      <c r="K970" s="3"/>
    </row>
    <row r="971" spans="1:11" ht="165" customHeight="1" x14ac:dyDescent="0.25">
      <c r="A971" s="3" t="s">
        <v>1</v>
      </c>
      <c r="B971" s="3" t="s">
        <v>2</v>
      </c>
      <c r="C971" s="4" t="s">
        <v>1152</v>
      </c>
      <c r="D971" s="3"/>
      <c r="E971" s="3" t="s">
        <v>1153</v>
      </c>
      <c r="F971" s="3" t="s">
        <v>412</v>
      </c>
      <c r="G971" s="3">
        <f>-2 / 23</f>
        <v>-8.6956521739130432E-2</v>
      </c>
      <c r="H971" s="3">
        <v>3</v>
      </c>
      <c r="I971" s="3"/>
      <c r="J971" s="3" t="s">
        <v>6</v>
      </c>
      <c r="K971" s="3"/>
    </row>
    <row r="972" spans="1:11" x14ac:dyDescent="0.25">
      <c r="A972" s="3"/>
      <c r="B972" s="3"/>
      <c r="C972" s="4"/>
      <c r="D972" s="3"/>
      <c r="E972" s="3"/>
      <c r="F972" s="3"/>
      <c r="G972" s="3"/>
      <c r="H972" s="3"/>
      <c r="I972" s="3"/>
      <c r="J972" s="3"/>
      <c r="K972" s="3"/>
    </row>
    <row r="973" spans="1:11" ht="165" customHeight="1" x14ac:dyDescent="0.25">
      <c r="A973" s="3" t="s">
        <v>1</v>
      </c>
      <c r="B973" s="3" t="s">
        <v>22</v>
      </c>
      <c r="C973" s="4" t="s">
        <v>1154</v>
      </c>
      <c r="D973" s="3"/>
      <c r="E973" s="3" t="s">
        <v>1155</v>
      </c>
      <c r="F973" s="3" t="s">
        <v>42</v>
      </c>
      <c r="G973" s="5">
        <v>42055</v>
      </c>
      <c r="H973" s="3">
        <v>3</v>
      </c>
      <c r="I973" s="3"/>
      <c r="J973" s="3" t="s">
        <v>6</v>
      </c>
      <c r="K973" s="3"/>
    </row>
    <row r="974" spans="1:11" x14ac:dyDescent="0.25">
      <c r="A974" s="3"/>
      <c r="B974" s="3"/>
      <c r="C974" s="4"/>
      <c r="D974" s="3"/>
      <c r="E974" s="3"/>
      <c r="F974" s="3"/>
      <c r="G974" s="5"/>
      <c r="H974" s="3"/>
      <c r="I974" s="3"/>
      <c r="J974" s="3"/>
      <c r="K974" s="3"/>
    </row>
    <row r="975" spans="1:11" ht="180" customHeight="1" x14ac:dyDescent="0.25">
      <c r="A975" s="3" t="s">
        <v>1</v>
      </c>
      <c r="B975" s="3" t="s">
        <v>2</v>
      </c>
      <c r="C975" s="4" t="s">
        <v>1156</v>
      </c>
      <c r="D975" s="3"/>
      <c r="E975" s="3" t="s">
        <v>1157</v>
      </c>
      <c r="F975" s="3" t="s">
        <v>237</v>
      </c>
      <c r="G975" s="3">
        <f>-1 / 20</f>
        <v>-0.05</v>
      </c>
      <c r="H975" s="3">
        <v>3</v>
      </c>
      <c r="I975" s="3"/>
      <c r="J975" s="3" t="s">
        <v>6</v>
      </c>
      <c r="K975" s="3"/>
    </row>
    <row r="976" spans="1:11" x14ac:dyDescent="0.25">
      <c r="A976" s="3"/>
      <c r="B976" s="3"/>
      <c r="C976" s="4"/>
      <c r="D976" s="3"/>
      <c r="E976" s="3"/>
      <c r="F976" s="3"/>
      <c r="G976" s="3"/>
      <c r="H976" s="3"/>
      <c r="I976" s="3"/>
      <c r="J976" s="3"/>
      <c r="K976" s="3"/>
    </row>
    <row r="977" spans="1:11" ht="180" customHeight="1" x14ac:dyDescent="0.25">
      <c r="A977" s="3" t="s">
        <v>1</v>
      </c>
      <c r="B977" s="3" t="s">
        <v>2</v>
      </c>
      <c r="C977" s="4" t="s">
        <v>1158</v>
      </c>
      <c r="D977" s="3"/>
      <c r="E977" s="3" t="s">
        <v>1159</v>
      </c>
      <c r="F977" s="3" t="s">
        <v>242</v>
      </c>
      <c r="G977" s="3">
        <f>-1 / 20</f>
        <v>-0.05</v>
      </c>
      <c r="H977" s="3">
        <v>3</v>
      </c>
      <c r="I977" s="3"/>
      <c r="J977" s="3" t="s">
        <v>6</v>
      </c>
      <c r="K977" s="3"/>
    </row>
    <row r="978" spans="1:11" x14ac:dyDescent="0.25">
      <c r="A978" s="3"/>
      <c r="B978" s="3"/>
      <c r="C978" s="4"/>
      <c r="D978" s="3"/>
      <c r="E978" s="3"/>
      <c r="F978" s="3"/>
      <c r="G978" s="3"/>
      <c r="H978" s="3"/>
      <c r="I978" s="3"/>
      <c r="J978" s="3"/>
      <c r="K978" s="3"/>
    </row>
    <row r="979" spans="1:11" ht="165" customHeight="1" x14ac:dyDescent="0.25">
      <c r="A979" s="3" t="s">
        <v>1</v>
      </c>
      <c r="B979" s="3" t="s">
        <v>2</v>
      </c>
      <c r="C979" s="4" t="s">
        <v>1160</v>
      </c>
      <c r="D979" s="3"/>
      <c r="E979" s="3" t="s">
        <v>1161</v>
      </c>
      <c r="F979" s="3" t="s">
        <v>242</v>
      </c>
      <c r="G979" s="3">
        <f>-5 / 20</f>
        <v>-0.25</v>
      </c>
      <c r="H979" s="3">
        <v>3</v>
      </c>
      <c r="I979" s="3"/>
      <c r="J979" s="3" t="s">
        <v>6</v>
      </c>
      <c r="K979" s="3"/>
    </row>
    <row r="980" spans="1:11" x14ac:dyDescent="0.25">
      <c r="A980" s="3"/>
      <c r="B980" s="3"/>
      <c r="C980" s="4"/>
      <c r="D980" s="3"/>
      <c r="E980" s="3"/>
      <c r="F980" s="3"/>
      <c r="G980" s="3"/>
      <c r="H980" s="3"/>
      <c r="I980" s="3"/>
      <c r="J980" s="3"/>
      <c r="K980" s="3"/>
    </row>
    <row r="981" spans="1:11" ht="180" customHeight="1" x14ac:dyDescent="0.25">
      <c r="A981" s="3" t="s">
        <v>1</v>
      </c>
      <c r="B981" s="3" t="s">
        <v>2</v>
      </c>
      <c r="C981" s="4" t="s">
        <v>1162</v>
      </c>
      <c r="D981" s="3"/>
      <c r="E981" s="3" t="s">
        <v>1163</v>
      </c>
      <c r="F981" s="3" t="s">
        <v>1136</v>
      </c>
      <c r="G981" s="3">
        <f>-5 / 15</f>
        <v>-0.33333333333333331</v>
      </c>
      <c r="H981" s="3">
        <v>3</v>
      </c>
      <c r="I981" s="3"/>
      <c r="J981" s="3" t="s">
        <v>6</v>
      </c>
      <c r="K981" s="3"/>
    </row>
    <row r="982" spans="1:11" x14ac:dyDescent="0.25">
      <c r="A982" s="3"/>
      <c r="B982" s="3"/>
      <c r="C982" s="4"/>
      <c r="D982" s="3"/>
      <c r="E982" s="3"/>
      <c r="F982" s="3"/>
      <c r="G982" s="3"/>
      <c r="H982" s="3"/>
      <c r="I982" s="3"/>
      <c r="J982" s="3"/>
      <c r="K982" s="3"/>
    </row>
    <row r="983" spans="1:11" ht="165" customHeight="1" x14ac:dyDescent="0.25">
      <c r="A983" s="3" t="s">
        <v>1</v>
      </c>
      <c r="B983" s="3" t="s">
        <v>2</v>
      </c>
      <c r="C983" s="4" t="s">
        <v>1164</v>
      </c>
      <c r="D983" s="3"/>
      <c r="E983" s="3" t="s">
        <v>1165</v>
      </c>
      <c r="F983" s="3" t="s">
        <v>1136</v>
      </c>
      <c r="G983" s="3">
        <f>-3 / 15</f>
        <v>-0.2</v>
      </c>
      <c r="H983" s="3">
        <v>3</v>
      </c>
      <c r="I983" s="3"/>
      <c r="J983" s="3" t="s">
        <v>6</v>
      </c>
      <c r="K983" s="3"/>
    </row>
    <row r="984" spans="1:11" x14ac:dyDescent="0.25">
      <c r="A984" s="3"/>
      <c r="B984" s="3"/>
      <c r="C984" s="4"/>
      <c r="D984" s="3"/>
      <c r="E984" s="3"/>
      <c r="F984" s="3"/>
      <c r="G984" s="3"/>
      <c r="H984" s="3"/>
      <c r="I984" s="3"/>
      <c r="J984" s="3"/>
      <c r="K984" s="3"/>
    </row>
    <row r="985" spans="1:11" ht="165" customHeight="1" x14ac:dyDescent="0.25">
      <c r="A985" s="3" t="s">
        <v>1</v>
      </c>
      <c r="B985" s="3" t="s">
        <v>2</v>
      </c>
      <c r="C985" s="4" t="s">
        <v>1166</v>
      </c>
      <c r="D985" s="3"/>
      <c r="E985" s="3" t="s">
        <v>1167</v>
      </c>
      <c r="F985" s="3" t="s">
        <v>412</v>
      </c>
      <c r="G985" s="3">
        <f>-3 / 15</f>
        <v>-0.2</v>
      </c>
      <c r="H985" s="3">
        <v>3</v>
      </c>
      <c r="I985" s="3"/>
      <c r="J985" s="3" t="s">
        <v>6</v>
      </c>
      <c r="K985" s="3"/>
    </row>
    <row r="986" spans="1:11" x14ac:dyDescent="0.25">
      <c r="A986" s="3"/>
      <c r="B986" s="3"/>
      <c r="C986" s="4"/>
      <c r="D986" s="3"/>
      <c r="E986" s="3"/>
      <c r="F986" s="3"/>
      <c r="G986" s="3"/>
      <c r="H986" s="3"/>
      <c r="I986" s="3"/>
      <c r="J986" s="3"/>
      <c r="K986" s="3"/>
    </row>
    <row r="987" spans="1:11" ht="165" customHeight="1" x14ac:dyDescent="0.25">
      <c r="A987" s="3" t="s">
        <v>1</v>
      </c>
      <c r="B987" s="3" t="s">
        <v>2</v>
      </c>
      <c r="C987" s="4" t="s">
        <v>1168</v>
      </c>
      <c r="D987" s="3"/>
      <c r="E987" s="3" t="s">
        <v>1169</v>
      </c>
      <c r="F987" s="3" t="s">
        <v>412</v>
      </c>
      <c r="G987" s="3">
        <f>-2 / 15</f>
        <v>-0.13333333333333333</v>
      </c>
      <c r="H987" s="3">
        <v>3</v>
      </c>
      <c r="I987" s="3"/>
      <c r="J987" s="3" t="s">
        <v>6</v>
      </c>
      <c r="K987" s="3"/>
    </row>
    <row r="988" spans="1:11" x14ac:dyDescent="0.25">
      <c r="A988" s="3"/>
      <c r="B988" s="3"/>
      <c r="C988" s="4"/>
      <c r="D988" s="3"/>
      <c r="E988" s="3"/>
      <c r="F988" s="3"/>
      <c r="G988" s="3"/>
      <c r="H988" s="3"/>
      <c r="I988" s="3"/>
      <c r="J988" s="3"/>
      <c r="K988" s="3"/>
    </row>
    <row r="989" spans="1:11" ht="180" customHeight="1" x14ac:dyDescent="0.25">
      <c r="A989" s="3" t="s">
        <v>1</v>
      </c>
      <c r="B989" s="3" t="s">
        <v>2</v>
      </c>
      <c r="C989" s="4" t="s">
        <v>1170</v>
      </c>
      <c r="D989" s="3"/>
      <c r="E989" s="3" t="s">
        <v>1171</v>
      </c>
      <c r="F989" s="3" t="s">
        <v>1172</v>
      </c>
      <c r="G989" s="3">
        <f>-2 / 15</f>
        <v>-0.13333333333333333</v>
      </c>
      <c r="H989" s="3">
        <v>3</v>
      </c>
      <c r="I989" s="3"/>
      <c r="J989" s="3" t="s">
        <v>6</v>
      </c>
      <c r="K989" s="3"/>
    </row>
    <row r="990" spans="1:11" x14ac:dyDescent="0.25">
      <c r="A990" s="3"/>
      <c r="B990" s="3"/>
      <c r="C990" s="4"/>
      <c r="D990" s="3"/>
      <c r="E990" s="3"/>
      <c r="F990" s="3"/>
      <c r="G990" s="3"/>
      <c r="H990" s="3"/>
      <c r="I990" s="3"/>
      <c r="J990" s="3"/>
      <c r="K990" s="3"/>
    </row>
    <row r="991" spans="1:11" ht="180" customHeight="1" x14ac:dyDescent="0.25">
      <c r="A991" s="3" t="s">
        <v>1</v>
      </c>
      <c r="B991" s="3" t="s">
        <v>2</v>
      </c>
      <c r="C991" s="4" t="s">
        <v>1173</v>
      </c>
      <c r="D991" s="3"/>
      <c r="E991" s="3" t="s">
        <v>1174</v>
      </c>
      <c r="F991" s="3" t="s">
        <v>1172</v>
      </c>
      <c r="G991" s="3">
        <f>-2 / 15</f>
        <v>-0.13333333333333333</v>
      </c>
      <c r="H991" s="3">
        <v>3</v>
      </c>
      <c r="I991" s="3"/>
      <c r="J991" s="3" t="s">
        <v>6</v>
      </c>
      <c r="K991" s="3"/>
    </row>
    <row r="992" spans="1:11" x14ac:dyDescent="0.25">
      <c r="A992" s="3"/>
      <c r="B992" s="3"/>
      <c r="C992" s="4"/>
      <c r="D992" s="3"/>
      <c r="E992" s="3"/>
      <c r="F992" s="3"/>
      <c r="G992" s="3"/>
      <c r="H992" s="3"/>
      <c r="I992" s="3"/>
      <c r="J992" s="3"/>
      <c r="K992" s="3"/>
    </row>
    <row r="993" spans="1:11" ht="180" customHeight="1" x14ac:dyDescent="0.25">
      <c r="A993" s="3" t="s">
        <v>1</v>
      </c>
      <c r="B993" s="3" t="s">
        <v>2</v>
      </c>
      <c r="C993" s="4" t="s">
        <v>1175</v>
      </c>
      <c r="D993" s="3"/>
      <c r="E993" s="3" t="s">
        <v>1176</v>
      </c>
      <c r="F993" s="3" t="s">
        <v>541</v>
      </c>
      <c r="G993" s="3" t="s">
        <v>246</v>
      </c>
      <c r="H993" s="3">
        <v>3</v>
      </c>
      <c r="I993" s="3"/>
      <c r="J993" s="3" t="s">
        <v>6</v>
      </c>
      <c r="K993" s="3"/>
    </row>
    <row r="994" spans="1:11" x14ac:dyDescent="0.25">
      <c r="A994" s="3"/>
      <c r="B994" s="3"/>
      <c r="C994" s="4"/>
      <c r="D994" s="3"/>
      <c r="E994" s="3"/>
      <c r="F994" s="3"/>
      <c r="G994" s="3"/>
      <c r="H994" s="3"/>
      <c r="I994" s="3"/>
      <c r="J994" s="3"/>
      <c r="K994" s="3"/>
    </row>
    <row r="995" spans="1:11" ht="165" customHeight="1" x14ac:dyDescent="0.25">
      <c r="A995" s="3" t="s">
        <v>1</v>
      </c>
      <c r="B995" s="3" t="s">
        <v>2</v>
      </c>
      <c r="C995" s="4" t="s">
        <v>1177</v>
      </c>
      <c r="D995" s="3"/>
      <c r="E995" s="3" t="s">
        <v>1178</v>
      </c>
      <c r="F995" s="3" t="s">
        <v>1179</v>
      </c>
      <c r="G995" s="3" t="s">
        <v>246</v>
      </c>
      <c r="H995" s="3">
        <v>3</v>
      </c>
      <c r="I995" s="3"/>
      <c r="J995" s="3" t="s">
        <v>6</v>
      </c>
      <c r="K995" s="3"/>
    </row>
    <row r="996" spans="1:11" x14ac:dyDescent="0.25">
      <c r="A996" s="3"/>
      <c r="B996" s="3"/>
      <c r="C996" s="4"/>
      <c r="D996" s="3"/>
      <c r="E996" s="3"/>
      <c r="F996" s="3"/>
      <c r="G996" s="3"/>
      <c r="H996" s="3"/>
      <c r="I996" s="3"/>
      <c r="J996" s="3"/>
      <c r="K996" s="3"/>
    </row>
    <row r="997" spans="1:11" ht="180" customHeight="1" x14ac:dyDescent="0.25">
      <c r="A997" s="3" t="s">
        <v>1</v>
      </c>
      <c r="B997" s="3" t="s">
        <v>22</v>
      </c>
      <c r="C997" s="4" t="s">
        <v>1180</v>
      </c>
      <c r="D997" s="3"/>
      <c r="E997" s="3" t="s">
        <v>1181</v>
      </c>
      <c r="F997" s="3" t="s">
        <v>1182</v>
      </c>
      <c r="G997" s="5">
        <v>42024</v>
      </c>
      <c r="H997" s="3">
        <v>3</v>
      </c>
      <c r="I997" s="3"/>
      <c r="J997" s="3" t="s">
        <v>6</v>
      </c>
      <c r="K997" s="3"/>
    </row>
    <row r="998" spans="1:11" x14ac:dyDescent="0.25">
      <c r="A998" s="3"/>
      <c r="B998" s="3"/>
      <c r="C998" s="4"/>
      <c r="D998" s="3"/>
      <c r="E998" s="3"/>
      <c r="F998" s="3"/>
      <c r="G998" s="5"/>
      <c r="H998" s="3"/>
      <c r="I998" s="3"/>
      <c r="J998" s="3"/>
      <c r="K998" s="3"/>
    </row>
    <row r="999" spans="1:11" ht="180" customHeight="1" x14ac:dyDescent="0.25">
      <c r="A999" s="3" t="s">
        <v>1</v>
      </c>
      <c r="B999" s="3" t="s">
        <v>2</v>
      </c>
      <c r="C999" s="4" t="s">
        <v>1183</v>
      </c>
      <c r="D999" s="3"/>
      <c r="E999" s="3" t="s">
        <v>1184</v>
      </c>
      <c r="F999" s="3" t="s">
        <v>1185</v>
      </c>
      <c r="G999" s="3" t="s">
        <v>39</v>
      </c>
      <c r="H999" s="3">
        <v>3</v>
      </c>
      <c r="I999" s="3"/>
      <c r="J999" s="3" t="s">
        <v>6</v>
      </c>
      <c r="K999" s="3"/>
    </row>
    <row r="1000" spans="1:11" x14ac:dyDescent="0.25">
      <c r="A1000" s="3"/>
      <c r="B1000" s="3"/>
      <c r="C1000" s="4"/>
      <c r="D1000" s="3"/>
      <c r="E1000" s="3"/>
      <c r="F1000" s="3"/>
      <c r="G1000" s="3"/>
      <c r="H1000" s="3"/>
      <c r="I1000" s="3"/>
      <c r="J1000" s="3"/>
      <c r="K1000" s="3"/>
    </row>
    <row r="1001" spans="1:11" ht="180" customHeight="1" x14ac:dyDescent="0.25">
      <c r="A1001" s="3" t="s">
        <v>1</v>
      </c>
      <c r="B1001" s="3" t="s">
        <v>2</v>
      </c>
      <c r="C1001" s="4" t="s">
        <v>1186</v>
      </c>
      <c r="D1001" s="3"/>
      <c r="E1001" s="3" t="s">
        <v>1187</v>
      </c>
      <c r="F1001" s="3" t="s">
        <v>1185</v>
      </c>
      <c r="G1001" s="3">
        <f>-1 / 20</f>
        <v>-0.05</v>
      </c>
      <c r="H1001" s="3">
        <v>3</v>
      </c>
      <c r="I1001" s="3"/>
      <c r="J1001" s="3" t="s">
        <v>6</v>
      </c>
      <c r="K1001" s="3"/>
    </row>
    <row r="1002" spans="1:11" x14ac:dyDescent="0.25">
      <c r="A1002" s="3"/>
      <c r="B1002" s="3"/>
      <c r="C1002" s="4"/>
      <c r="D1002" s="3"/>
      <c r="E1002" s="3"/>
      <c r="F1002" s="3"/>
      <c r="G1002" s="3"/>
      <c r="H1002" s="3"/>
      <c r="I1002" s="3"/>
      <c r="J1002" s="3"/>
      <c r="K1002" s="3"/>
    </row>
    <row r="1003" spans="1:11" ht="180" customHeight="1" x14ac:dyDescent="0.25">
      <c r="A1003" s="3" t="s">
        <v>1</v>
      </c>
      <c r="B1003" s="3" t="s">
        <v>2</v>
      </c>
      <c r="C1003" s="4" t="s">
        <v>1188</v>
      </c>
      <c r="D1003" s="3"/>
      <c r="E1003" s="3" t="s">
        <v>1189</v>
      </c>
      <c r="F1003" s="3" t="s">
        <v>1172</v>
      </c>
      <c r="G1003" s="3">
        <f>-3 / 17</f>
        <v>-0.17647058823529413</v>
      </c>
      <c r="H1003" s="3">
        <v>3</v>
      </c>
      <c r="I1003" s="3"/>
      <c r="J1003" s="3" t="s">
        <v>6</v>
      </c>
      <c r="K1003" s="3"/>
    </row>
    <row r="1004" spans="1:11" x14ac:dyDescent="0.25">
      <c r="A1004" s="3"/>
      <c r="B1004" s="3"/>
      <c r="C1004" s="4"/>
      <c r="D1004" s="3"/>
      <c r="E1004" s="3"/>
      <c r="F1004" s="3"/>
      <c r="G1004" s="3"/>
      <c r="H1004" s="3"/>
      <c r="I1004" s="3"/>
      <c r="J1004" s="3"/>
      <c r="K1004" s="3"/>
    </row>
    <row r="1005" spans="1:11" ht="180" customHeight="1" x14ac:dyDescent="0.25">
      <c r="A1005" s="3" t="s">
        <v>1</v>
      </c>
      <c r="B1005" s="3" t="s">
        <v>2</v>
      </c>
      <c r="C1005" s="4" t="s">
        <v>1190</v>
      </c>
      <c r="D1005" s="3"/>
      <c r="E1005" s="3" t="s">
        <v>1191</v>
      </c>
      <c r="F1005" s="3" t="s">
        <v>1172</v>
      </c>
      <c r="G1005" s="3">
        <f>-1 / 20</f>
        <v>-0.05</v>
      </c>
      <c r="H1005" s="3">
        <v>3</v>
      </c>
      <c r="I1005" s="3"/>
      <c r="J1005" s="3" t="s">
        <v>6</v>
      </c>
      <c r="K1005" s="3"/>
    </row>
    <row r="1006" spans="1:11" x14ac:dyDescent="0.25">
      <c r="A1006" s="3"/>
      <c r="B1006" s="3"/>
      <c r="C1006" s="4"/>
      <c r="D1006" s="3"/>
      <c r="E1006" s="3"/>
      <c r="F1006" s="3"/>
      <c r="G1006" s="3"/>
      <c r="H1006" s="3"/>
      <c r="I1006" s="3"/>
      <c r="J1006" s="3"/>
      <c r="K1006" s="3"/>
    </row>
    <row r="1007" spans="1:11" ht="180" customHeight="1" x14ac:dyDescent="0.25">
      <c r="A1007" s="3" t="s">
        <v>1</v>
      </c>
      <c r="B1007" s="3" t="s">
        <v>2</v>
      </c>
      <c r="C1007" s="4" t="s">
        <v>1192</v>
      </c>
      <c r="D1007" s="3"/>
      <c r="E1007" s="3" t="s">
        <v>1193</v>
      </c>
      <c r="F1007" s="3" t="s">
        <v>1019</v>
      </c>
      <c r="G1007" s="3">
        <f>-2 / 20</f>
        <v>-0.1</v>
      </c>
      <c r="H1007" s="3">
        <v>3</v>
      </c>
      <c r="I1007" s="3"/>
      <c r="J1007" s="3" t="s">
        <v>6</v>
      </c>
      <c r="K1007" s="3"/>
    </row>
    <row r="1008" spans="1:11" x14ac:dyDescent="0.25">
      <c r="A1008" s="3"/>
      <c r="B1008" s="3"/>
      <c r="C1008" s="4"/>
      <c r="D1008" s="3"/>
      <c r="E1008" s="3"/>
      <c r="F1008" s="3"/>
      <c r="G1008" s="3"/>
      <c r="H1008" s="3"/>
      <c r="I1008" s="3"/>
      <c r="J1008" s="3"/>
      <c r="K1008" s="3"/>
    </row>
    <row r="1009" spans="1:11" ht="165" customHeight="1" x14ac:dyDescent="0.25">
      <c r="A1009" s="3" t="s">
        <v>1</v>
      </c>
      <c r="B1009" s="3" t="s">
        <v>2</v>
      </c>
      <c r="C1009" s="4" t="s">
        <v>1194</v>
      </c>
      <c r="D1009" s="3"/>
      <c r="E1009" s="3" t="s">
        <v>1195</v>
      </c>
      <c r="F1009" s="3" t="s">
        <v>1019</v>
      </c>
      <c r="G1009" s="3">
        <f>-4 / 20</f>
        <v>-0.2</v>
      </c>
      <c r="H1009" s="3">
        <v>3</v>
      </c>
      <c r="I1009" s="3"/>
      <c r="J1009" s="3" t="s">
        <v>6</v>
      </c>
      <c r="K1009" s="3"/>
    </row>
    <row r="1010" spans="1:11" x14ac:dyDescent="0.25">
      <c r="A1010" s="3"/>
      <c r="B1010" s="3"/>
      <c r="C1010" s="4"/>
      <c r="D1010" s="3"/>
      <c r="E1010" s="3"/>
      <c r="F1010" s="3"/>
      <c r="G1010" s="3"/>
      <c r="H1010" s="3"/>
      <c r="I1010" s="3"/>
      <c r="J1010" s="3"/>
      <c r="K1010" s="3"/>
    </row>
    <row r="1011" spans="1:11" ht="180" customHeight="1" x14ac:dyDescent="0.25">
      <c r="A1011" s="3" t="s">
        <v>1</v>
      </c>
      <c r="B1011" s="3" t="s">
        <v>22</v>
      </c>
      <c r="C1011" s="4" t="s">
        <v>1196</v>
      </c>
      <c r="D1011" s="3"/>
      <c r="E1011" s="3" t="s">
        <v>1197</v>
      </c>
      <c r="F1011" s="3" t="s">
        <v>1198</v>
      </c>
      <c r="G1011" s="5">
        <v>42088</v>
      </c>
      <c r="H1011" s="3">
        <v>3</v>
      </c>
      <c r="I1011" s="3"/>
      <c r="J1011" s="3" t="s">
        <v>6</v>
      </c>
      <c r="K1011" s="3"/>
    </row>
    <row r="1012" spans="1:11" x14ac:dyDescent="0.25">
      <c r="A1012" s="3"/>
      <c r="B1012" s="3"/>
      <c r="C1012" s="4"/>
      <c r="D1012" s="3"/>
      <c r="E1012" s="3"/>
      <c r="F1012" s="3"/>
      <c r="G1012" s="5"/>
      <c r="H1012" s="3"/>
      <c r="I1012" s="3"/>
      <c r="J1012" s="3"/>
      <c r="K1012" s="3"/>
    </row>
    <row r="1013" spans="1:11" ht="165" customHeight="1" x14ac:dyDescent="0.25">
      <c r="A1013" s="3" t="s">
        <v>1</v>
      </c>
      <c r="B1013" s="3" t="s">
        <v>2</v>
      </c>
      <c r="C1013" s="4" t="s">
        <v>1199</v>
      </c>
      <c r="D1013" s="3"/>
      <c r="E1013" s="3" t="s">
        <v>1200</v>
      </c>
      <c r="F1013" s="3" t="s">
        <v>1198</v>
      </c>
      <c r="G1013" s="3">
        <f>-2 / 25</f>
        <v>-0.08</v>
      </c>
      <c r="H1013" s="3">
        <v>3</v>
      </c>
      <c r="I1013" s="3"/>
      <c r="J1013" s="3" t="s">
        <v>6</v>
      </c>
      <c r="K1013" s="3"/>
    </row>
    <row r="1014" spans="1:11" x14ac:dyDescent="0.25">
      <c r="A1014" s="3"/>
      <c r="B1014" s="3"/>
      <c r="C1014" s="4"/>
      <c r="D1014" s="3"/>
      <c r="E1014" s="3"/>
      <c r="F1014" s="3"/>
      <c r="G1014" s="3"/>
      <c r="H1014" s="3"/>
      <c r="I1014" s="3"/>
      <c r="J1014" s="3"/>
      <c r="K1014" s="3"/>
    </row>
    <row r="1015" spans="1:11" ht="165" customHeight="1" x14ac:dyDescent="0.25">
      <c r="A1015" s="3" t="s">
        <v>1</v>
      </c>
      <c r="B1015" s="3" t="s">
        <v>2</v>
      </c>
      <c r="C1015" s="4" t="s">
        <v>1201</v>
      </c>
      <c r="D1015" s="3"/>
      <c r="E1015" s="3" t="s">
        <v>1202</v>
      </c>
      <c r="F1015" s="3" t="s">
        <v>1198</v>
      </c>
      <c r="G1015" s="3" t="s">
        <v>204</v>
      </c>
      <c r="H1015" s="3">
        <v>3</v>
      </c>
      <c r="I1015" s="3"/>
      <c r="J1015" s="3" t="s">
        <v>6</v>
      </c>
      <c r="K1015" s="3"/>
    </row>
    <row r="1016" spans="1:11" x14ac:dyDescent="0.25">
      <c r="A1016" s="3"/>
      <c r="B1016" s="3"/>
      <c r="C1016" s="4"/>
      <c r="D1016" s="3"/>
      <c r="E1016" s="3"/>
      <c r="F1016" s="3"/>
      <c r="G1016" s="3"/>
      <c r="H1016" s="3"/>
      <c r="I1016" s="3"/>
      <c r="J1016" s="3"/>
      <c r="K1016" s="3"/>
    </row>
    <row r="1017" spans="1:11" ht="180" customHeight="1" x14ac:dyDescent="0.25">
      <c r="A1017" s="3" t="s">
        <v>1</v>
      </c>
      <c r="B1017" s="3" t="s">
        <v>2</v>
      </c>
      <c r="C1017" s="4" t="s">
        <v>1203</v>
      </c>
      <c r="D1017" s="3"/>
      <c r="E1017" s="3" t="s">
        <v>1204</v>
      </c>
      <c r="F1017" s="3" t="s">
        <v>1185</v>
      </c>
      <c r="G1017" s="3">
        <f>-4 / 18</f>
        <v>-0.22222222222222221</v>
      </c>
      <c r="H1017" s="3">
        <v>3</v>
      </c>
    </row>
    <row r="1018" spans="1:11" x14ac:dyDescent="0.25">
      <c r="A1018" s="3"/>
      <c r="B1018" s="3"/>
      <c r="C1018" s="4"/>
      <c r="D1018" s="3"/>
      <c r="E1018" s="3"/>
      <c r="F1018" s="3"/>
      <c r="G1018" s="3"/>
      <c r="H1018" s="3"/>
    </row>
    <row r="1021" spans="1:11" ht="210" customHeight="1" x14ac:dyDescent="0.25">
      <c r="A1021" s="3" t="s">
        <v>1</v>
      </c>
      <c r="B1021" s="3" t="s">
        <v>2</v>
      </c>
      <c r="C1021" s="4" t="s">
        <v>1205</v>
      </c>
      <c r="D1021" s="3"/>
      <c r="E1021" s="3" t="s">
        <v>1206</v>
      </c>
      <c r="F1021" s="3" t="s">
        <v>1207</v>
      </c>
      <c r="G1021" s="3">
        <f>-7 / 40</f>
        <v>-0.17499999999999999</v>
      </c>
      <c r="H1021" s="3">
        <v>3</v>
      </c>
      <c r="I1021" s="3"/>
      <c r="J1021" s="3" t="s">
        <v>6</v>
      </c>
      <c r="K1021" s="3"/>
    </row>
    <row r="1022" spans="1:11" x14ac:dyDescent="0.25">
      <c r="A1022" s="3"/>
      <c r="B1022" s="3"/>
      <c r="C1022" s="4"/>
      <c r="D1022" s="3"/>
      <c r="E1022" s="3"/>
      <c r="F1022" s="3"/>
      <c r="G1022" s="3"/>
      <c r="H1022" s="3"/>
      <c r="I1022" s="3"/>
      <c r="J1022" s="3"/>
      <c r="K1022" s="3"/>
    </row>
    <row r="1023" spans="1:11" ht="195" customHeight="1" x14ac:dyDescent="0.25">
      <c r="A1023" s="3" t="s">
        <v>1</v>
      </c>
      <c r="B1023" s="3" t="s">
        <v>2</v>
      </c>
      <c r="C1023" s="4" t="s">
        <v>1208</v>
      </c>
      <c r="D1023" s="3"/>
      <c r="E1023" s="3" t="s">
        <v>1209</v>
      </c>
      <c r="F1023" s="3" t="s">
        <v>1207</v>
      </c>
      <c r="G1023" s="3">
        <f>-4 / 50</f>
        <v>-0.08</v>
      </c>
      <c r="H1023" s="3">
        <v>3</v>
      </c>
      <c r="I1023" s="3"/>
      <c r="J1023" s="3" t="s">
        <v>6</v>
      </c>
      <c r="K1023" s="3"/>
    </row>
    <row r="1024" spans="1:11" x14ac:dyDescent="0.25">
      <c r="A1024" s="3"/>
      <c r="B1024" s="3"/>
      <c r="C1024" s="4"/>
      <c r="D1024" s="3"/>
      <c r="E1024" s="3"/>
      <c r="F1024" s="3"/>
      <c r="G1024" s="3"/>
      <c r="H1024" s="3"/>
      <c r="I1024" s="3"/>
      <c r="J1024" s="3"/>
      <c r="K1024" s="3"/>
    </row>
    <row r="1025" spans="1:11" ht="180" customHeight="1" x14ac:dyDescent="0.25">
      <c r="A1025" s="3" t="s">
        <v>1</v>
      </c>
      <c r="B1025" s="3" t="s">
        <v>2</v>
      </c>
      <c r="C1025" s="4" t="s">
        <v>1210</v>
      </c>
      <c r="D1025" s="3"/>
      <c r="E1025" s="3" t="s">
        <v>1211</v>
      </c>
      <c r="F1025" s="3" t="s">
        <v>1207</v>
      </c>
      <c r="G1025" s="3">
        <f>-3 / 20</f>
        <v>-0.15</v>
      </c>
      <c r="H1025" s="3">
        <v>3</v>
      </c>
      <c r="I1025" s="3"/>
      <c r="J1025" s="3" t="s">
        <v>6</v>
      </c>
      <c r="K1025" s="3"/>
    </row>
    <row r="1026" spans="1:11" x14ac:dyDescent="0.25">
      <c r="A1026" s="3"/>
      <c r="B1026" s="3"/>
      <c r="C1026" s="4"/>
      <c r="D1026" s="3"/>
      <c r="E1026" s="3"/>
      <c r="F1026" s="3"/>
      <c r="G1026" s="3"/>
      <c r="H1026" s="3"/>
      <c r="I1026" s="3"/>
      <c r="J1026" s="3"/>
      <c r="K1026" s="3"/>
    </row>
    <row r="1027" spans="1:11" ht="210" customHeight="1" x14ac:dyDescent="0.25">
      <c r="A1027" s="3" t="s">
        <v>1</v>
      </c>
      <c r="B1027" s="3" t="s">
        <v>22</v>
      </c>
      <c r="C1027" s="4" t="s">
        <v>1212</v>
      </c>
      <c r="D1027" s="3"/>
      <c r="E1027" s="3" t="s">
        <v>1213</v>
      </c>
      <c r="F1027" s="3" t="s">
        <v>1207</v>
      </c>
      <c r="G1027" s="3" t="s">
        <v>1214</v>
      </c>
      <c r="H1027" s="3">
        <v>3</v>
      </c>
      <c r="I1027" s="3"/>
      <c r="J1027" s="3" t="s">
        <v>6</v>
      </c>
      <c r="K1027" s="3"/>
    </row>
    <row r="1028" spans="1:11" x14ac:dyDescent="0.25">
      <c r="A1028" s="3"/>
      <c r="B1028" s="3"/>
      <c r="C1028" s="4"/>
      <c r="D1028" s="3"/>
      <c r="E1028" s="3"/>
      <c r="F1028" s="3"/>
      <c r="G1028" s="3"/>
      <c r="H1028" s="3"/>
      <c r="I1028" s="3"/>
      <c r="J1028" s="3"/>
      <c r="K1028" s="3"/>
    </row>
    <row r="1029" spans="1:11" ht="210" customHeight="1" x14ac:dyDescent="0.25">
      <c r="A1029" s="3" t="s">
        <v>1</v>
      </c>
      <c r="B1029" s="3" t="s">
        <v>2</v>
      </c>
      <c r="C1029" s="4" t="s">
        <v>1215</v>
      </c>
      <c r="D1029" s="3"/>
      <c r="E1029" s="3" t="s">
        <v>1216</v>
      </c>
      <c r="F1029" s="3" t="s">
        <v>1207</v>
      </c>
      <c r="G1029" s="3">
        <f>-2 / 16</f>
        <v>-0.125</v>
      </c>
      <c r="H1029" s="3">
        <v>3</v>
      </c>
      <c r="I1029" s="3"/>
      <c r="J1029" s="3" t="s">
        <v>6</v>
      </c>
      <c r="K1029" s="3" t="s">
        <v>1217</v>
      </c>
    </row>
    <row r="1030" spans="1:11" x14ac:dyDescent="0.25">
      <c r="A1030" s="3"/>
      <c r="B1030" s="3"/>
      <c r="C1030" s="4"/>
      <c r="D1030" s="3"/>
      <c r="E1030" s="3"/>
      <c r="F1030" s="3"/>
      <c r="G1030" s="3"/>
      <c r="H1030" s="3"/>
      <c r="I1030" s="3"/>
      <c r="J1030" s="3"/>
      <c r="K1030" s="3"/>
    </row>
    <row r="1031" spans="1:11" ht="180" customHeight="1" x14ac:dyDescent="0.25">
      <c r="A1031" s="3" t="s">
        <v>1</v>
      </c>
      <c r="B1031" s="3" t="s">
        <v>22</v>
      </c>
      <c r="C1031" s="4" t="s">
        <v>1218</v>
      </c>
      <c r="D1031" s="3"/>
      <c r="E1031" s="3" t="s">
        <v>845</v>
      </c>
      <c r="F1031" s="3" t="s">
        <v>837</v>
      </c>
      <c r="G1031" s="3" t="s">
        <v>1219</v>
      </c>
      <c r="H1031" s="3">
        <v>3</v>
      </c>
      <c r="I1031" s="3"/>
      <c r="J1031" s="3" t="s">
        <v>6</v>
      </c>
      <c r="K1031" s="3"/>
    </row>
    <row r="1032" spans="1:11" x14ac:dyDescent="0.25">
      <c r="A1032" s="3"/>
      <c r="B1032" s="3"/>
      <c r="C1032" s="4"/>
      <c r="D1032" s="3"/>
      <c r="E1032" s="3"/>
      <c r="F1032" s="3"/>
      <c r="G1032" s="3"/>
      <c r="H1032" s="3"/>
      <c r="I1032" s="3"/>
      <c r="J1032" s="3"/>
      <c r="K1032" s="3"/>
    </row>
    <row r="1033" spans="1:11" ht="180" customHeight="1" x14ac:dyDescent="0.25">
      <c r="A1033" s="3" t="s">
        <v>1</v>
      </c>
      <c r="B1033" s="3" t="s">
        <v>22</v>
      </c>
      <c r="C1033" s="4" t="s">
        <v>1220</v>
      </c>
      <c r="D1033" s="3"/>
      <c r="E1033" s="3" t="s">
        <v>858</v>
      </c>
      <c r="F1033" s="3" t="s">
        <v>859</v>
      </c>
      <c r="G1033" s="3" t="s">
        <v>1219</v>
      </c>
      <c r="H1033" s="3">
        <v>3</v>
      </c>
      <c r="I1033" s="3"/>
      <c r="J1033" s="3" t="s">
        <v>6</v>
      </c>
      <c r="K1033" s="3"/>
    </row>
    <row r="1034" spans="1:11" x14ac:dyDescent="0.25">
      <c r="A1034" s="3"/>
      <c r="B1034" s="3"/>
      <c r="C1034" s="4"/>
      <c r="D1034" s="3"/>
      <c r="E1034" s="3"/>
      <c r="F1034" s="3"/>
      <c r="G1034" s="3"/>
      <c r="H1034" s="3"/>
      <c r="I1034" s="3"/>
      <c r="J1034" s="3"/>
      <c r="K1034" s="3"/>
    </row>
    <row r="1035" spans="1:11" ht="180" customHeight="1" x14ac:dyDescent="0.25">
      <c r="A1035" s="3" t="s">
        <v>1</v>
      </c>
      <c r="B1035" s="3" t="s">
        <v>22</v>
      </c>
      <c r="C1035" s="4" t="s">
        <v>1221</v>
      </c>
      <c r="D1035" s="3"/>
      <c r="E1035" s="3" t="s">
        <v>1222</v>
      </c>
      <c r="F1035" s="3" t="s">
        <v>830</v>
      </c>
      <c r="G1035" s="3" t="s">
        <v>1038</v>
      </c>
      <c r="H1035" s="3">
        <v>3</v>
      </c>
      <c r="I1035" s="3"/>
      <c r="J1035" s="3" t="s">
        <v>6</v>
      </c>
      <c r="K1035" s="3"/>
    </row>
    <row r="1036" spans="1:11" x14ac:dyDescent="0.25">
      <c r="A1036" s="3"/>
      <c r="B1036" s="3"/>
      <c r="C1036" s="4"/>
      <c r="D1036" s="3"/>
      <c r="E1036" s="3"/>
      <c r="F1036" s="3"/>
      <c r="G1036" s="3"/>
      <c r="H1036" s="3"/>
      <c r="I1036" s="3"/>
      <c r="J1036" s="3"/>
      <c r="K1036" s="3"/>
    </row>
    <row r="1037" spans="1:11" ht="210" customHeight="1" x14ac:dyDescent="0.25">
      <c r="A1037" s="3" t="s">
        <v>1</v>
      </c>
      <c r="B1037" s="3" t="s">
        <v>22</v>
      </c>
      <c r="C1037" s="4" t="s">
        <v>1223</v>
      </c>
      <c r="D1037" s="3"/>
      <c r="E1037" s="3" t="s">
        <v>1224</v>
      </c>
      <c r="F1037" s="3" t="s">
        <v>1225</v>
      </c>
      <c r="G1037" s="5">
        <v>42210</v>
      </c>
      <c r="H1037" s="3">
        <v>3</v>
      </c>
      <c r="I1037" s="3"/>
      <c r="J1037" s="3" t="s">
        <v>6</v>
      </c>
      <c r="K1037" s="3"/>
    </row>
    <row r="1038" spans="1:11" x14ac:dyDescent="0.25">
      <c r="A1038" s="3"/>
      <c r="B1038" s="3"/>
      <c r="C1038" s="4"/>
      <c r="D1038" s="3"/>
      <c r="E1038" s="3"/>
      <c r="F1038" s="3"/>
      <c r="G1038" s="5"/>
      <c r="H1038" s="3"/>
      <c r="I1038" s="3"/>
      <c r="J1038" s="3"/>
      <c r="K1038" s="3"/>
    </row>
    <row r="1039" spans="1:11" ht="150" customHeight="1" x14ac:dyDescent="0.25">
      <c r="A1039" s="3" t="s">
        <v>1</v>
      </c>
      <c r="B1039" s="3" t="s">
        <v>2</v>
      </c>
      <c r="C1039" s="4" t="s">
        <v>1226</v>
      </c>
      <c r="D1039" s="3"/>
      <c r="E1039" s="3" t="s">
        <v>1227</v>
      </c>
      <c r="F1039" s="3" t="s">
        <v>1225</v>
      </c>
      <c r="G1039" s="3">
        <f>-2 / 16</f>
        <v>-0.125</v>
      </c>
      <c r="H1039" s="3">
        <v>1</v>
      </c>
      <c r="I1039" s="3"/>
      <c r="J1039" s="3" t="s">
        <v>6</v>
      </c>
      <c r="K1039" s="3"/>
    </row>
    <row r="1040" spans="1:11" x14ac:dyDescent="0.25">
      <c r="A1040" s="3"/>
      <c r="B1040" s="3"/>
      <c r="C1040" s="4"/>
      <c r="D1040" s="3"/>
      <c r="E1040" s="3"/>
      <c r="F1040" s="3"/>
      <c r="G1040" s="3"/>
      <c r="H1040" s="3"/>
      <c r="I1040" s="3"/>
      <c r="J1040" s="3"/>
      <c r="K1040" s="3"/>
    </row>
    <row r="1041" spans="1:13" ht="195" customHeight="1" x14ac:dyDescent="0.25">
      <c r="A1041" s="3" t="s">
        <v>1</v>
      </c>
      <c r="B1041" s="3" t="s">
        <v>22</v>
      </c>
      <c r="C1041" s="4" t="s">
        <v>1228</v>
      </c>
      <c r="D1041" s="3"/>
      <c r="E1041" s="3" t="s">
        <v>1229</v>
      </c>
      <c r="F1041" s="3" t="s">
        <v>1230</v>
      </c>
      <c r="G1041" s="5">
        <v>42267</v>
      </c>
      <c r="H1041" s="3">
        <v>3</v>
      </c>
      <c r="I1041" s="3"/>
      <c r="J1041" s="3" t="s">
        <v>6</v>
      </c>
      <c r="K1041" s="3"/>
    </row>
    <row r="1042" spans="1:13" x14ac:dyDescent="0.25">
      <c r="A1042" s="3"/>
      <c r="B1042" s="3"/>
      <c r="C1042" s="4"/>
      <c r="D1042" s="3"/>
      <c r="E1042" s="3"/>
      <c r="F1042" s="3"/>
      <c r="G1042" s="5"/>
      <c r="H1042" s="3"/>
      <c r="I1042" s="3"/>
      <c r="J1042" s="3"/>
      <c r="K1042" s="3"/>
    </row>
    <row r="1043" spans="1:13" ht="210" customHeight="1" x14ac:dyDescent="0.25">
      <c r="A1043" s="3" t="s">
        <v>1</v>
      </c>
      <c r="B1043" s="3" t="s">
        <v>22</v>
      </c>
      <c r="C1043" s="4" t="s">
        <v>1231</v>
      </c>
      <c r="D1043" s="3"/>
      <c r="E1043" s="3" t="s">
        <v>1232</v>
      </c>
      <c r="F1043" s="3" t="s">
        <v>415</v>
      </c>
      <c r="G1043" s="5">
        <v>42021</v>
      </c>
      <c r="H1043" s="3">
        <v>3</v>
      </c>
      <c r="I1043" s="3"/>
      <c r="J1043" s="3" t="s">
        <v>6</v>
      </c>
      <c r="K1043" s="3"/>
    </row>
    <row r="1044" spans="1:13" x14ac:dyDescent="0.25">
      <c r="A1044" s="3"/>
      <c r="B1044" s="3"/>
      <c r="C1044" s="4"/>
      <c r="D1044" s="3"/>
      <c r="E1044" s="3"/>
      <c r="F1044" s="3"/>
      <c r="G1044" s="5"/>
      <c r="H1044" s="3"/>
      <c r="I1044" s="3"/>
      <c r="J1044" s="3"/>
      <c r="K1044" s="3"/>
    </row>
    <row r="1045" spans="1:13" ht="165" customHeight="1" x14ac:dyDescent="0.25">
      <c r="A1045" s="3" t="s">
        <v>1</v>
      </c>
      <c r="B1045" s="3" t="s">
        <v>22</v>
      </c>
      <c r="C1045" s="4" t="s">
        <v>1233</v>
      </c>
      <c r="D1045" s="3"/>
      <c r="E1045" s="3" t="s">
        <v>1234</v>
      </c>
      <c r="F1045" s="3" t="s">
        <v>1230</v>
      </c>
      <c r="G1045" s="5">
        <v>42293</v>
      </c>
      <c r="H1045" s="3">
        <v>1</v>
      </c>
      <c r="I1045" s="3"/>
      <c r="J1045" s="3" t="s">
        <v>6</v>
      </c>
      <c r="K1045" s="3"/>
    </row>
    <row r="1046" spans="1:13" x14ac:dyDescent="0.25">
      <c r="A1046" s="3"/>
      <c r="B1046" s="3"/>
      <c r="C1046" s="4"/>
      <c r="D1046" s="3"/>
      <c r="E1046" s="3"/>
      <c r="F1046" s="3"/>
      <c r="G1046" s="5"/>
      <c r="H1046" s="3"/>
      <c r="I1046" s="3"/>
      <c r="J1046" s="3"/>
      <c r="K1046" s="3"/>
    </row>
    <row r="1047" spans="1:13" ht="180" customHeight="1" x14ac:dyDescent="0.25">
      <c r="A1047" s="3" t="s">
        <v>1</v>
      </c>
      <c r="B1047" s="3" t="s">
        <v>2</v>
      </c>
      <c r="C1047" s="4" t="s">
        <v>1235</v>
      </c>
      <c r="D1047" s="3"/>
      <c r="E1047" s="3" t="s">
        <v>1236</v>
      </c>
      <c r="F1047" s="3" t="s">
        <v>1237</v>
      </c>
      <c r="G1047" s="5">
        <v>42201</v>
      </c>
      <c r="H1047" s="3">
        <v>1</v>
      </c>
      <c r="I1047" s="3"/>
      <c r="J1047" s="3" t="s">
        <v>6</v>
      </c>
      <c r="K1047" s="3"/>
    </row>
    <row r="1048" spans="1:13" x14ac:dyDescent="0.25">
      <c r="A1048" s="3"/>
      <c r="B1048" s="3"/>
      <c r="C1048" s="4"/>
      <c r="D1048" s="3"/>
      <c r="E1048" s="3"/>
      <c r="F1048" s="3"/>
      <c r="G1048" s="5"/>
      <c r="H1048" s="3"/>
      <c r="I1048" s="3"/>
      <c r="J1048" s="3"/>
      <c r="K1048" s="3"/>
    </row>
    <row r="1049" spans="1:13" ht="165" customHeight="1" x14ac:dyDescent="0.25">
      <c r="A1049" s="3" t="s">
        <v>1</v>
      </c>
      <c r="B1049" s="3" t="s">
        <v>22</v>
      </c>
      <c r="C1049" s="4" t="s">
        <v>1238</v>
      </c>
      <c r="D1049" s="3"/>
      <c r="E1049" s="3" t="s">
        <v>1239</v>
      </c>
      <c r="F1049" s="3" t="s">
        <v>1230</v>
      </c>
      <c r="G1049" s="5">
        <v>42324</v>
      </c>
      <c r="H1049" s="3">
        <v>1</v>
      </c>
      <c r="I1049" s="3"/>
      <c r="J1049" s="3" t="s">
        <v>6</v>
      </c>
      <c r="K1049" s="3"/>
    </row>
    <row r="1050" spans="1:13" x14ac:dyDescent="0.25">
      <c r="A1050" s="3"/>
      <c r="B1050" s="3"/>
      <c r="C1050" s="4"/>
      <c r="D1050" s="3"/>
      <c r="E1050" s="3"/>
      <c r="F1050" s="3"/>
      <c r="G1050" s="5"/>
      <c r="H1050" s="3"/>
      <c r="I1050" s="3"/>
      <c r="J1050" s="3"/>
      <c r="K1050" s="3"/>
    </row>
    <row r="1051" spans="1:13" ht="150" customHeight="1" x14ac:dyDescent="0.25">
      <c r="A1051" s="3" t="s">
        <v>1</v>
      </c>
      <c r="B1051" s="3" t="s">
        <v>22</v>
      </c>
      <c r="C1051" s="4" t="s">
        <v>1240</v>
      </c>
      <c r="D1051" s="3"/>
      <c r="E1051" s="3" t="s">
        <v>1241</v>
      </c>
      <c r="F1051" s="3" t="s">
        <v>1230</v>
      </c>
      <c r="G1051" s="3" t="s">
        <v>327</v>
      </c>
      <c r="H1051" s="3">
        <v>1</v>
      </c>
      <c r="I1051" s="3"/>
      <c r="J1051" s="3" t="s">
        <v>6</v>
      </c>
      <c r="K1051" s="3"/>
    </row>
    <row r="1052" spans="1:13" x14ac:dyDescent="0.25">
      <c r="A1052" s="3"/>
      <c r="B1052" s="3"/>
      <c r="C1052" s="4"/>
      <c r="D1052" s="3"/>
      <c r="E1052" s="3"/>
      <c r="F1052" s="3"/>
      <c r="G1052" s="3"/>
      <c r="H1052" s="3"/>
      <c r="I1052" s="3"/>
      <c r="J1052" s="3"/>
      <c r="K1052" s="3"/>
    </row>
    <row r="1053" spans="1:13" ht="165" customHeight="1" x14ac:dyDescent="0.25">
      <c r="A1053" s="3" t="s">
        <v>1</v>
      </c>
      <c r="B1053" s="3" t="s">
        <v>22</v>
      </c>
      <c r="C1053" s="4" t="s">
        <v>1242</v>
      </c>
      <c r="D1053" s="3"/>
      <c r="E1053" s="3" t="s">
        <v>1243</v>
      </c>
      <c r="F1053" s="3" t="s">
        <v>1237</v>
      </c>
      <c r="G1053" s="3" t="s">
        <v>977</v>
      </c>
      <c r="H1053" s="3">
        <v>1</v>
      </c>
      <c r="I1053" s="3"/>
      <c r="J1053" s="3" t="s">
        <v>6</v>
      </c>
      <c r="K1053" s="3"/>
    </row>
    <row r="1054" spans="1:13" x14ac:dyDescent="0.25">
      <c r="A1054" s="3"/>
      <c r="B1054" s="3"/>
      <c r="C1054" s="4"/>
      <c r="D1054" s="3"/>
      <c r="E1054" s="3"/>
      <c r="F1054" s="3"/>
      <c r="G1054" s="3"/>
      <c r="H1054" s="3"/>
      <c r="I1054" s="3"/>
      <c r="J1054" s="3"/>
      <c r="K1054" s="3"/>
      <c r="M1054">
        <v>4</v>
      </c>
    </row>
    <row r="1055" spans="1:13" ht="210" customHeight="1" x14ac:dyDescent="0.25">
      <c r="A1055" s="3" t="s">
        <v>1</v>
      </c>
      <c r="B1055" s="3" t="s">
        <v>22</v>
      </c>
      <c r="C1055" s="4" t="s">
        <v>1244</v>
      </c>
      <c r="D1055" s="3"/>
      <c r="E1055" s="3" t="s">
        <v>1245</v>
      </c>
      <c r="F1055" s="3" t="s">
        <v>1237</v>
      </c>
      <c r="G1055" s="5">
        <v>42209</v>
      </c>
      <c r="H1055" s="3">
        <v>3</v>
      </c>
      <c r="I1055" s="3"/>
      <c r="J1055" s="3" t="s">
        <v>6</v>
      </c>
      <c r="K1055" s="3"/>
    </row>
    <row r="1056" spans="1:13" x14ac:dyDescent="0.25">
      <c r="A1056" s="3"/>
      <c r="B1056" s="3"/>
      <c r="C1056" s="4"/>
      <c r="D1056" s="3"/>
      <c r="E1056" s="3"/>
      <c r="F1056" s="3"/>
      <c r="G1056" s="5"/>
      <c r="H1056" s="3"/>
      <c r="I1056" s="3"/>
      <c r="J1056" s="3"/>
      <c r="K1056" s="3"/>
    </row>
    <row r="1057" spans="1:13" ht="210" customHeight="1" x14ac:dyDescent="0.25">
      <c r="A1057" s="3" t="s">
        <v>1</v>
      </c>
      <c r="B1057" s="3" t="s">
        <v>22</v>
      </c>
      <c r="C1057" s="4" t="s">
        <v>1246</v>
      </c>
      <c r="D1057" s="3"/>
      <c r="E1057" s="3" t="s">
        <v>1247</v>
      </c>
      <c r="F1057" s="3" t="s">
        <v>1237</v>
      </c>
      <c r="G1057" s="5">
        <v>42059</v>
      </c>
      <c r="H1057" s="3">
        <v>3</v>
      </c>
      <c r="I1057" s="3"/>
      <c r="J1057" s="3" t="s">
        <v>6</v>
      </c>
      <c r="K1057" s="3"/>
    </row>
    <row r="1058" spans="1:13" x14ac:dyDescent="0.25">
      <c r="A1058" s="3"/>
      <c r="B1058" s="3"/>
      <c r="C1058" s="4"/>
      <c r="D1058" s="3"/>
      <c r="E1058" s="3"/>
      <c r="F1058" s="3"/>
      <c r="G1058" s="5"/>
      <c r="H1058" s="3"/>
      <c r="I1058" s="3"/>
      <c r="J1058" s="3"/>
      <c r="K1058" s="3"/>
    </row>
    <row r="1059" spans="1:13" ht="165" customHeight="1" x14ac:dyDescent="0.25">
      <c r="A1059" s="3" t="s">
        <v>1</v>
      </c>
      <c r="B1059" s="3" t="s">
        <v>22</v>
      </c>
      <c r="C1059" s="4" t="s">
        <v>1248</v>
      </c>
      <c r="D1059" s="3"/>
      <c r="E1059" s="3" t="s">
        <v>1234</v>
      </c>
      <c r="F1059" s="3" t="s">
        <v>1230</v>
      </c>
      <c r="G1059" s="5">
        <v>42232</v>
      </c>
      <c r="H1059" s="3">
        <v>1</v>
      </c>
      <c r="I1059" s="3"/>
      <c r="J1059" s="3" t="s">
        <v>6</v>
      </c>
      <c r="K1059" s="3"/>
    </row>
    <row r="1060" spans="1:13" x14ac:dyDescent="0.25">
      <c r="A1060" s="3"/>
      <c r="B1060" s="3"/>
      <c r="C1060" s="4"/>
      <c r="D1060" s="3"/>
      <c r="E1060" s="3"/>
      <c r="F1060" s="3"/>
      <c r="G1060" s="5"/>
      <c r="H1060" s="3"/>
      <c r="I1060" s="3"/>
      <c r="J1060" s="3"/>
      <c r="K1060" s="3"/>
    </row>
    <row r="1061" spans="1:13" ht="180" customHeight="1" x14ac:dyDescent="0.25">
      <c r="A1061" s="3" t="s">
        <v>1</v>
      </c>
      <c r="B1061" s="3" t="s">
        <v>2</v>
      </c>
      <c r="C1061" s="4" t="s">
        <v>1249</v>
      </c>
      <c r="D1061" s="3"/>
      <c r="E1061" s="3" t="s">
        <v>1236</v>
      </c>
      <c r="F1061" s="3" t="s">
        <v>1237</v>
      </c>
      <c r="G1061" s="5">
        <v>42263</v>
      </c>
      <c r="H1061" s="3">
        <v>1</v>
      </c>
      <c r="I1061" s="3"/>
      <c r="J1061" s="3" t="s">
        <v>6</v>
      </c>
      <c r="K1061" s="3"/>
    </row>
    <row r="1062" spans="1:13" x14ac:dyDescent="0.25">
      <c r="A1062" s="3"/>
      <c r="B1062" s="3"/>
      <c r="C1062" s="4"/>
      <c r="D1062" s="3"/>
      <c r="E1062" s="3"/>
      <c r="F1062" s="3"/>
      <c r="G1062" s="5"/>
      <c r="H1062" s="3"/>
      <c r="I1062" s="3"/>
      <c r="J1062" s="3"/>
      <c r="K1062" s="3"/>
    </row>
    <row r="1063" spans="1:13" ht="165" customHeight="1" x14ac:dyDescent="0.25">
      <c r="A1063" s="3" t="s">
        <v>1</v>
      </c>
      <c r="B1063" s="3" t="s">
        <v>22</v>
      </c>
      <c r="C1063" s="4" t="s">
        <v>1250</v>
      </c>
      <c r="D1063" s="3"/>
      <c r="E1063" s="3" t="s">
        <v>1239</v>
      </c>
      <c r="F1063" s="3" t="s">
        <v>1230</v>
      </c>
      <c r="G1063" s="5">
        <v>42171</v>
      </c>
      <c r="H1063" s="3">
        <v>1</v>
      </c>
      <c r="I1063" s="3"/>
      <c r="J1063" s="3" t="s">
        <v>6</v>
      </c>
      <c r="K1063" s="3"/>
    </row>
    <row r="1064" spans="1:13" x14ac:dyDescent="0.25">
      <c r="A1064" s="3"/>
      <c r="B1064" s="3"/>
      <c r="C1064" s="4"/>
      <c r="D1064" s="3"/>
      <c r="E1064" s="3"/>
      <c r="F1064" s="3"/>
      <c r="G1064" s="5"/>
      <c r="H1064" s="3"/>
      <c r="I1064" s="3"/>
      <c r="J1064" s="3"/>
      <c r="K1064" s="3"/>
    </row>
    <row r="1065" spans="1:13" ht="150" customHeight="1" x14ac:dyDescent="0.25">
      <c r="A1065" s="3" t="s">
        <v>1</v>
      </c>
      <c r="B1065" s="3" t="s">
        <v>22</v>
      </c>
      <c r="C1065" s="4" t="s">
        <v>1251</v>
      </c>
      <c r="D1065" s="3"/>
      <c r="E1065" s="3" t="s">
        <v>1241</v>
      </c>
      <c r="F1065" s="3" t="s">
        <v>1230</v>
      </c>
      <c r="G1065" s="5">
        <v>42110</v>
      </c>
      <c r="H1065" s="3">
        <v>1</v>
      </c>
      <c r="I1065" s="3"/>
      <c r="J1065" s="3" t="s">
        <v>6</v>
      </c>
      <c r="K1065" s="3"/>
    </row>
    <row r="1066" spans="1:13" x14ac:dyDescent="0.25">
      <c r="A1066" s="3"/>
      <c r="B1066" s="3"/>
      <c r="C1066" s="4"/>
      <c r="D1066" s="3"/>
      <c r="E1066" s="3"/>
      <c r="F1066" s="3"/>
      <c r="G1066" s="5"/>
      <c r="H1066" s="3"/>
      <c r="I1066" s="3"/>
      <c r="J1066" s="3"/>
      <c r="K1066" s="3"/>
    </row>
    <row r="1067" spans="1:13" ht="165" customHeight="1" x14ac:dyDescent="0.25">
      <c r="A1067" s="3" t="s">
        <v>1</v>
      </c>
      <c r="B1067" s="3" t="s">
        <v>22</v>
      </c>
      <c r="C1067" s="4" t="s">
        <v>1252</v>
      </c>
      <c r="D1067" s="3"/>
      <c r="E1067" s="3" t="s">
        <v>1243</v>
      </c>
      <c r="F1067" s="3" t="s">
        <v>1237</v>
      </c>
      <c r="G1067" s="3" t="s">
        <v>1253</v>
      </c>
      <c r="H1067" s="3">
        <v>1</v>
      </c>
      <c r="I1067" s="3"/>
      <c r="J1067" s="3" t="s">
        <v>6</v>
      </c>
      <c r="K1067" s="3"/>
    </row>
    <row r="1068" spans="1:13" x14ac:dyDescent="0.25">
      <c r="A1068" s="3"/>
      <c r="B1068" s="3"/>
      <c r="C1068" s="4"/>
      <c r="D1068" s="3"/>
      <c r="E1068" s="3"/>
      <c r="F1068" s="3"/>
      <c r="G1068" s="3"/>
      <c r="H1068" s="3"/>
      <c r="I1068" s="3"/>
      <c r="J1068" s="3"/>
      <c r="K1068" s="3"/>
      <c r="M1068">
        <v>3</v>
      </c>
    </row>
    <row r="1069" spans="1:13" ht="165" customHeight="1" x14ac:dyDescent="0.25">
      <c r="A1069" s="3" t="s">
        <v>1</v>
      </c>
      <c r="B1069" s="3" t="s">
        <v>22</v>
      </c>
      <c r="C1069" s="4" t="s">
        <v>1254</v>
      </c>
      <c r="D1069" s="3"/>
      <c r="E1069" s="3" t="s">
        <v>1255</v>
      </c>
      <c r="F1069" s="3" t="s">
        <v>415</v>
      </c>
      <c r="G1069" s="5">
        <v>42302</v>
      </c>
      <c r="H1069" s="3">
        <v>3</v>
      </c>
      <c r="I1069" s="3"/>
      <c r="J1069" s="3" t="s">
        <v>6</v>
      </c>
      <c r="K1069" s="3"/>
    </row>
    <row r="1070" spans="1:13" x14ac:dyDescent="0.25">
      <c r="A1070" s="3"/>
      <c r="B1070" s="3"/>
      <c r="C1070" s="4"/>
      <c r="D1070" s="3"/>
      <c r="E1070" s="3"/>
      <c r="F1070" s="3"/>
      <c r="G1070" s="5"/>
      <c r="H1070" s="3"/>
      <c r="I1070" s="3"/>
      <c r="J1070" s="3"/>
      <c r="K1070" s="3"/>
    </row>
    <row r="1071" spans="1:13" ht="150" customHeight="1" x14ac:dyDescent="0.25">
      <c r="A1071" s="3" t="s">
        <v>1</v>
      </c>
      <c r="B1071" s="3" t="s">
        <v>2</v>
      </c>
      <c r="C1071" s="4" t="s">
        <v>1256</v>
      </c>
      <c r="D1071" s="3"/>
      <c r="E1071" s="3" t="s">
        <v>1257</v>
      </c>
      <c r="F1071" s="3" t="s">
        <v>415</v>
      </c>
      <c r="G1071" s="3" t="s">
        <v>246</v>
      </c>
      <c r="H1071" s="3">
        <v>1</v>
      </c>
      <c r="I1071" s="3"/>
      <c r="J1071" s="3" t="s">
        <v>6</v>
      </c>
      <c r="K1071" s="3"/>
    </row>
    <row r="1072" spans="1:13" x14ac:dyDescent="0.25">
      <c r="A1072" s="3"/>
      <c r="B1072" s="3"/>
      <c r="C1072" s="4"/>
      <c r="D1072" s="3"/>
      <c r="E1072" s="3"/>
      <c r="F1072" s="3"/>
      <c r="G1072" s="3"/>
      <c r="H1072" s="3"/>
      <c r="I1072" s="3"/>
      <c r="J1072" s="3"/>
      <c r="K1072" s="3"/>
    </row>
    <row r="1073" spans="1:11" ht="195" customHeight="1" x14ac:dyDescent="0.25">
      <c r="A1073" s="3" t="s">
        <v>1</v>
      </c>
      <c r="B1073" s="3" t="s">
        <v>22</v>
      </c>
      <c r="C1073" s="4" t="s">
        <v>1258</v>
      </c>
      <c r="D1073" s="3"/>
      <c r="E1073" s="3" t="s">
        <v>1259</v>
      </c>
      <c r="F1073" s="3" t="s">
        <v>1225</v>
      </c>
      <c r="G1073" s="5">
        <v>42175</v>
      </c>
      <c r="H1073" s="3">
        <v>3</v>
      </c>
      <c r="I1073" s="3"/>
      <c r="J1073" s="3" t="s">
        <v>6</v>
      </c>
      <c r="K1073" s="3"/>
    </row>
    <row r="1074" spans="1:11" x14ac:dyDescent="0.25">
      <c r="A1074" s="3"/>
      <c r="B1074" s="3"/>
      <c r="C1074" s="4"/>
      <c r="D1074" s="3"/>
      <c r="E1074" s="3"/>
      <c r="F1074" s="3"/>
      <c r="G1074" s="5"/>
      <c r="H1074" s="3"/>
      <c r="I1074" s="3"/>
      <c r="J1074" s="3"/>
      <c r="K1074" s="3"/>
    </row>
    <row r="1075" spans="1:11" ht="180" customHeight="1" x14ac:dyDescent="0.25">
      <c r="A1075" s="3" t="s">
        <v>1</v>
      </c>
      <c r="B1075" s="3" t="s">
        <v>22</v>
      </c>
      <c r="C1075" s="4" t="s">
        <v>1260</v>
      </c>
      <c r="D1075" s="3"/>
      <c r="E1075" s="3" t="s">
        <v>1261</v>
      </c>
      <c r="F1075" s="3" t="s">
        <v>1230</v>
      </c>
      <c r="G1075" s="5">
        <v>42236</v>
      </c>
      <c r="H1075" s="3">
        <v>3</v>
      </c>
    </row>
    <row r="1076" spans="1:11" x14ac:dyDescent="0.25">
      <c r="A1076" s="3"/>
      <c r="B1076" s="3"/>
      <c r="C1076" s="4"/>
      <c r="D1076" s="3"/>
      <c r="E1076" s="3"/>
      <c r="F1076" s="3"/>
      <c r="G1076" s="5"/>
      <c r="H1076" s="3"/>
    </row>
    <row r="1079" spans="1:11" ht="195" customHeight="1" x14ac:dyDescent="0.25">
      <c r="A1079" s="3" t="s">
        <v>1</v>
      </c>
      <c r="B1079" s="3" t="s">
        <v>22</v>
      </c>
      <c r="C1079" s="4" t="s">
        <v>1262</v>
      </c>
      <c r="D1079" s="3"/>
      <c r="E1079" s="3" t="s">
        <v>1263</v>
      </c>
      <c r="F1079" s="3" t="s">
        <v>731</v>
      </c>
      <c r="G1079" s="3" t="s">
        <v>881</v>
      </c>
      <c r="H1079" s="3">
        <v>3</v>
      </c>
      <c r="I1079" s="3"/>
      <c r="J1079" s="3" t="s">
        <v>6</v>
      </c>
      <c r="K1079" s="3"/>
    </row>
    <row r="1080" spans="1:11" x14ac:dyDescent="0.25">
      <c r="A1080" s="3"/>
      <c r="B1080" s="3"/>
      <c r="C1080" s="4"/>
      <c r="D1080" s="3"/>
      <c r="E1080" s="3"/>
      <c r="F1080" s="3"/>
      <c r="G1080" s="3"/>
      <c r="H1080" s="3"/>
      <c r="I1080" s="3"/>
      <c r="J1080" s="3"/>
      <c r="K1080" s="3"/>
    </row>
    <row r="1081" spans="1:11" ht="180" customHeight="1" x14ac:dyDescent="0.25">
      <c r="A1081" s="3" t="s">
        <v>1</v>
      </c>
      <c r="B1081" s="3" t="s">
        <v>22</v>
      </c>
      <c r="C1081" s="4" t="s">
        <v>1264</v>
      </c>
      <c r="D1081" s="3"/>
      <c r="E1081" s="3" t="s">
        <v>1265</v>
      </c>
      <c r="F1081" s="3" t="s">
        <v>731</v>
      </c>
      <c r="G1081" s="3" t="s">
        <v>1266</v>
      </c>
      <c r="H1081" s="3">
        <v>3</v>
      </c>
      <c r="I1081" s="3"/>
      <c r="J1081" s="3" t="s">
        <v>6</v>
      </c>
      <c r="K1081" s="3"/>
    </row>
    <row r="1082" spans="1:11" x14ac:dyDescent="0.25">
      <c r="A1082" s="3"/>
      <c r="B1082" s="3"/>
      <c r="C1082" s="4"/>
      <c r="D1082" s="3"/>
      <c r="E1082" s="3"/>
      <c r="F1082" s="3"/>
      <c r="G1082" s="3"/>
      <c r="H1082" s="3"/>
      <c r="I1082" s="3"/>
      <c r="J1082" s="3"/>
      <c r="K1082" s="3"/>
    </row>
    <row r="1083" spans="1:11" ht="195" customHeight="1" x14ac:dyDescent="0.25">
      <c r="A1083" s="3" t="s">
        <v>1</v>
      </c>
      <c r="B1083" s="3" t="s">
        <v>22</v>
      </c>
      <c r="C1083" s="4" t="s">
        <v>1269</v>
      </c>
      <c r="D1083" s="3"/>
      <c r="E1083" s="3" t="s">
        <v>1270</v>
      </c>
      <c r="F1083" s="3" t="s">
        <v>710</v>
      </c>
      <c r="G1083" s="5">
        <v>42358</v>
      </c>
      <c r="H1083" s="3">
        <v>3</v>
      </c>
      <c r="I1083" s="3"/>
      <c r="J1083" s="3" t="s">
        <v>6</v>
      </c>
      <c r="K1083" s="3"/>
    </row>
    <row r="1084" spans="1:11" x14ac:dyDescent="0.25">
      <c r="A1084" s="3"/>
      <c r="B1084" s="3"/>
      <c r="C1084" s="4"/>
      <c r="D1084" s="3"/>
      <c r="E1084" s="3"/>
      <c r="F1084" s="3"/>
      <c r="G1084" s="5"/>
      <c r="H1084" s="3"/>
      <c r="I1084" s="3"/>
      <c r="J1084" s="3"/>
      <c r="K1084" s="3"/>
    </row>
    <row r="1085" spans="1:11" ht="180" customHeight="1" x14ac:dyDescent="0.25">
      <c r="A1085" s="3" t="s">
        <v>1</v>
      </c>
      <c r="B1085" s="3" t="s">
        <v>22</v>
      </c>
      <c r="C1085" s="4" t="s">
        <v>1271</v>
      </c>
      <c r="D1085" s="3"/>
      <c r="E1085" s="3" t="s">
        <v>1272</v>
      </c>
      <c r="F1085" s="3" t="s">
        <v>1273</v>
      </c>
      <c r="G1085" s="3" t="s">
        <v>1274</v>
      </c>
      <c r="H1085" s="3">
        <v>3</v>
      </c>
      <c r="I1085" s="3"/>
      <c r="J1085" s="3" t="s">
        <v>6</v>
      </c>
      <c r="K1085" s="3"/>
    </row>
    <row r="1086" spans="1:11" x14ac:dyDescent="0.25">
      <c r="A1086" s="3"/>
      <c r="B1086" s="3"/>
      <c r="C1086" s="4"/>
      <c r="D1086" s="3"/>
      <c r="E1086" s="3"/>
      <c r="F1086" s="3"/>
      <c r="G1086" s="3"/>
      <c r="H1086" s="3"/>
      <c r="I1086" s="3"/>
      <c r="J1086" s="3"/>
      <c r="K1086" s="3"/>
    </row>
    <row r="1087" spans="1:11" ht="195" customHeight="1" x14ac:dyDescent="0.25">
      <c r="A1087" s="3" t="s">
        <v>1</v>
      </c>
      <c r="B1087" s="3" t="s">
        <v>22</v>
      </c>
      <c r="C1087" s="4" t="s">
        <v>1275</v>
      </c>
      <c r="D1087" s="3"/>
      <c r="E1087" s="3" t="s">
        <v>1045</v>
      </c>
      <c r="F1087" s="3" t="s">
        <v>745</v>
      </c>
      <c r="G1087" s="3" t="s">
        <v>1276</v>
      </c>
      <c r="H1087" s="3">
        <v>3</v>
      </c>
      <c r="I1087" s="3"/>
      <c r="J1087" s="3" t="s">
        <v>6</v>
      </c>
      <c r="K1087" s="3"/>
    </row>
    <row r="1088" spans="1:11" x14ac:dyDescent="0.25">
      <c r="A1088" s="3"/>
      <c r="B1088" s="3"/>
      <c r="C1088" s="4"/>
      <c r="D1088" s="3"/>
      <c r="E1088" s="3"/>
      <c r="F1088" s="3"/>
      <c r="G1088" s="3"/>
      <c r="H1088" s="3"/>
      <c r="I1088" s="3"/>
      <c r="J1088" s="3"/>
      <c r="K1088" s="3"/>
    </row>
    <row r="1089" spans="1:11" ht="210" customHeight="1" x14ac:dyDescent="0.25">
      <c r="A1089" s="3" t="s">
        <v>1</v>
      </c>
      <c r="B1089" s="3" t="s">
        <v>2</v>
      </c>
      <c r="C1089" s="4" t="s">
        <v>1277</v>
      </c>
      <c r="D1089" s="3"/>
      <c r="E1089" s="3" t="s">
        <v>1278</v>
      </c>
      <c r="F1089" s="3" t="s">
        <v>636</v>
      </c>
      <c r="G1089" s="3">
        <f>-1 / 20</f>
        <v>-0.05</v>
      </c>
      <c r="H1089" s="3">
        <v>3</v>
      </c>
      <c r="I1089" s="3"/>
      <c r="J1089" s="3" t="s">
        <v>6</v>
      </c>
      <c r="K1089" s="3"/>
    </row>
    <row r="1090" spans="1:11" x14ac:dyDescent="0.25">
      <c r="A1090" s="3"/>
      <c r="B1090" s="3"/>
      <c r="C1090" s="4"/>
      <c r="D1090" s="3"/>
      <c r="E1090" s="3"/>
      <c r="F1090" s="3"/>
      <c r="G1090" s="3"/>
      <c r="H1090" s="3"/>
      <c r="I1090" s="3"/>
      <c r="J1090" s="3"/>
      <c r="K1090" s="3"/>
    </row>
    <row r="1091" spans="1:11" ht="195" customHeight="1" x14ac:dyDescent="0.25">
      <c r="A1091" s="3" t="s">
        <v>1</v>
      </c>
      <c r="B1091" s="3" t="s">
        <v>22</v>
      </c>
      <c r="C1091" s="4" t="s">
        <v>1279</v>
      </c>
      <c r="D1091" s="3"/>
      <c r="E1091" s="3" t="s">
        <v>1280</v>
      </c>
      <c r="F1091" s="3" t="s">
        <v>1281</v>
      </c>
      <c r="G1091" s="5">
        <v>42088</v>
      </c>
      <c r="H1091" s="3">
        <v>3</v>
      </c>
      <c r="I1091" s="3"/>
      <c r="J1091" s="3" t="s">
        <v>6</v>
      </c>
      <c r="K1091" s="3"/>
    </row>
    <row r="1092" spans="1:11" x14ac:dyDescent="0.25">
      <c r="A1092" s="3"/>
      <c r="B1092" s="3"/>
      <c r="C1092" s="4"/>
      <c r="D1092" s="3"/>
      <c r="E1092" s="3"/>
      <c r="F1092" s="3"/>
      <c r="G1092" s="5"/>
      <c r="H1092" s="3"/>
      <c r="I1092" s="3"/>
      <c r="J1092" s="3"/>
      <c r="K1092" s="3"/>
    </row>
    <row r="1093" spans="1:11" ht="210" customHeight="1" x14ac:dyDescent="0.25">
      <c r="A1093" s="3" t="s">
        <v>1</v>
      </c>
      <c r="B1093" s="3" t="s">
        <v>22</v>
      </c>
      <c r="C1093" s="4" t="s">
        <v>1282</v>
      </c>
      <c r="D1093" s="3"/>
      <c r="E1093" s="3" t="s">
        <v>1213</v>
      </c>
      <c r="F1093" s="3" t="s">
        <v>1207</v>
      </c>
      <c r="G1093" s="3" t="s">
        <v>1283</v>
      </c>
      <c r="H1093" s="3">
        <v>3</v>
      </c>
      <c r="I1093" s="3"/>
      <c r="J1093" s="3" t="s">
        <v>6</v>
      </c>
      <c r="K1093" s="3"/>
    </row>
    <row r="1094" spans="1:11" x14ac:dyDescent="0.25">
      <c r="A1094" s="3"/>
      <c r="B1094" s="3"/>
      <c r="C1094" s="4"/>
      <c r="D1094" s="3"/>
      <c r="E1094" s="3"/>
      <c r="F1094" s="3"/>
      <c r="G1094" s="3"/>
      <c r="H1094" s="3"/>
      <c r="I1094" s="3"/>
      <c r="J1094" s="3"/>
      <c r="K1094" s="3"/>
    </row>
    <row r="1095" spans="1:11" ht="195" customHeight="1" x14ac:dyDescent="0.25">
      <c r="A1095" s="3" t="s">
        <v>1</v>
      </c>
      <c r="B1095" s="3" t="s">
        <v>2</v>
      </c>
      <c r="C1095" s="4" t="s">
        <v>1284</v>
      </c>
      <c r="D1095" s="3"/>
      <c r="E1095" s="3" t="s">
        <v>1285</v>
      </c>
      <c r="F1095" s="3" t="s">
        <v>646</v>
      </c>
      <c r="G1095" s="3">
        <f>-1 / 25</f>
        <v>-0.04</v>
      </c>
      <c r="H1095" s="3">
        <v>3</v>
      </c>
      <c r="I1095" s="3"/>
      <c r="J1095" s="3" t="s">
        <v>6</v>
      </c>
      <c r="K1095" s="3"/>
    </row>
    <row r="1096" spans="1:11" x14ac:dyDescent="0.25">
      <c r="A1096" s="3"/>
      <c r="B1096" s="3"/>
      <c r="C1096" s="4"/>
      <c r="D1096" s="3"/>
      <c r="E1096" s="3"/>
      <c r="F1096" s="3"/>
      <c r="G1096" s="3"/>
      <c r="H1096" s="3"/>
      <c r="I1096" s="3"/>
      <c r="J1096" s="3"/>
      <c r="K1096" s="3"/>
    </row>
    <row r="1097" spans="1:11" ht="210" customHeight="1" x14ac:dyDescent="0.25">
      <c r="A1097" s="3" t="s">
        <v>1</v>
      </c>
      <c r="B1097" s="3" t="s">
        <v>2</v>
      </c>
      <c r="C1097" s="4" t="s">
        <v>1286</v>
      </c>
      <c r="D1097" s="3"/>
      <c r="E1097" s="3" t="s">
        <v>1287</v>
      </c>
      <c r="F1097" s="3" t="s">
        <v>646</v>
      </c>
      <c r="G1097" s="3">
        <f>-5 / 25</f>
        <v>-0.2</v>
      </c>
      <c r="H1097" s="3">
        <v>3</v>
      </c>
      <c r="I1097" s="3"/>
      <c r="J1097" s="3" t="s">
        <v>6</v>
      </c>
      <c r="K1097" s="3"/>
    </row>
    <row r="1098" spans="1:11" x14ac:dyDescent="0.25">
      <c r="A1098" s="3"/>
      <c r="B1098" s="3"/>
      <c r="C1098" s="4"/>
      <c r="D1098" s="3"/>
      <c r="E1098" s="3"/>
      <c r="F1098" s="3"/>
      <c r="G1098" s="3"/>
      <c r="H1098" s="3"/>
      <c r="I1098" s="3"/>
      <c r="J1098" s="3"/>
      <c r="K1098" s="3"/>
    </row>
    <row r="1099" spans="1:11" ht="225" customHeight="1" x14ac:dyDescent="0.25">
      <c r="A1099" s="3" t="s">
        <v>1</v>
      </c>
      <c r="B1099" s="3" t="s">
        <v>22</v>
      </c>
      <c r="C1099" s="4" t="s">
        <v>1288</v>
      </c>
      <c r="D1099" s="3"/>
      <c r="E1099" s="3" t="s">
        <v>968</v>
      </c>
      <c r="F1099" s="3" t="s">
        <v>636</v>
      </c>
      <c r="G1099" s="3" t="s">
        <v>946</v>
      </c>
      <c r="H1099" s="3">
        <v>3</v>
      </c>
      <c r="I1099" s="3"/>
      <c r="J1099" s="3" t="s">
        <v>6</v>
      </c>
      <c r="K1099" s="3"/>
    </row>
    <row r="1100" spans="1:11" x14ac:dyDescent="0.25">
      <c r="A1100" s="3"/>
      <c r="B1100" s="3"/>
      <c r="C1100" s="4"/>
      <c r="D1100" s="3"/>
      <c r="E1100" s="3"/>
      <c r="F1100" s="3"/>
      <c r="G1100" s="3"/>
      <c r="H1100" s="3"/>
      <c r="I1100" s="3"/>
      <c r="J1100" s="3"/>
      <c r="K1100" s="3"/>
    </row>
    <row r="1101" spans="1:11" ht="180" customHeight="1" x14ac:dyDescent="0.25">
      <c r="A1101" s="3" t="s">
        <v>1</v>
      </c>
      <c r="B1101" s="3" t="s">
        <v>22</v>
      </c>
      <c r="C1101" s="4" t="s">
        <v>1289</v>
      </c>
      <c r="D1101" s="3"/>
      <c r="E1101" s="3" t="s">
        <v>1290</v>
      </c>
      <c r="F1101" s="3" t="s">
        <v>636</v>
      </c>
      <c r="G1101" s="6">
        <v>12875</v>
      </c>
      <c r="H1101" s="3">
        <v>3</v>
      </c>
      <c r="I1101" s="3"/>
      <c r="J1101" s="3" t="s">
        <v>6</v>
      </c>
      <c r="K1101" s="3"/>
    </row>
    <row r="1102" spans="1:11" x14ac:dyDescent="0.25">
      <c r="A1102" s="3"/>
      <c r="B1102" s="3"/>
      <c r="C1102" s="4"/>
      <c r="D1102" s="3"/>
      <c r="E1102" s="3"/>
      <c r="F1102" s="3"/>
      <c r="G1102" s="6"/>
      <c r="H1102" s="3"/>
      <c r="I1102" s="3"/>
      <c r="J1102" s="3"/>
      <c r="K1102" s="3"/>
    </row>
    <row r="1103" spans="1:11" ht="195" customHeight="1" x14ac:dyDescent="0.25">
      <c r="A1103" s="3" t="s">
        <v>1</v>
      </c>
      <c r="B1103" s="3" t="s">
        <v>2</v>
      </c>
      <c r="C1103" s="4" t="s">
        <v>1291</v>
      </c>
      <c r="D1103" s="3"/>
      <c r="E1103" s="3" t="s">
        <v>1292</v>
      </c>
      <c r="F1103" s="3" t="s">
        <v>1293</v>
      </c>
      <c r="G1103" s="3">
        <f>-1 / 20</f>
        <v>-0.05</v>
      </c>
      <c r="H1103" s="3">
        <v>3</v>
      </c>
      <c r="I1103" s="3"/>
      <c r="J1103" s="3" t="s">
        <v>6</v>
      </c>
      <c r="K1103" s="3"/>
    </row>
    <row r="1104" spans="1:11" x14ac:dyDescent="0.25">
      <c r="A1104" s="3"/>
      <c r="B1104" s="3"/>
      <c r="C1104" s="4"/>
      <c r="D1104" s="3"/>
      <c r="E1104" s="3"/>
      <c r="F1104" s="3"/>
      <c r="G1104" s="3"/>
      <c r="H1104" s="3"/>
      <c r="I1104" s="3"/>
      <c r="J1104" s="3"/>
      <c r="K1104" s="3"/>
    </row>
    <row r="1105" spans="1:11" ht="195" customHeight="1" x14ac:dyDescent="0.25">
      <c r="A1105" s="3" t="s">
        <v>1</v>
      </c>
      <c r="B1105" s="3" t="s">
        <v>22</v>
      </c>
      <c r="C1105" s="4" t="s">
        <v>1294</v>
      </c>
      <c r="D1105" s="3"/>
      <c r="E1105" s="3" t="s">
        <v>1295</v>
      </c>
      <c r="F1105" s="3" t="s">
        <v>1293</v>
      </c>
      <c r="G1105" s="5">
        <v>42114</v>
      </c>
      <c r="H1105" s="3">
        <v>3</v>
      </c>
      <c r="I1105" s="3"/>
      <c r="J1105" s="3" t="s">
        <v>6</v>
      </c>
      <c r="K1105" s="3"/>
    </row>
    <row r="1106" spans="1:11" x14ac:dyDescent="0.25">
      <c r="A1106" s="3"/>
      <c r="B1106" s="3"/>
      <c r="C1106" s="4"/>
      <c r="D1106" s="3"/>
      <c r="E1106" s="3"/>
      <c r="F1106" s="3"/>
      <c r="G1106" s="5"/>
      <c r="H1106" s="3"/>
      <c r="I1106" s="3"/>
      <c r="J1106" s="3"/>
      <c r="K1106" s="3"/>
    </row>
    <row r="1107" spans="1:11" ht="210" customHeight="1" x14ac:dyDescent="0.25">
      <c r="A1107" s="3" t="s">
        <v>1</v>
      </c>
      <c r="B1107" s="3" t="s">
        <v>2</v>
      </c>
      <c r="C1107" s="4" t="s">
        <v>1296</v>
      </c>
      <c r="D1107" s="3"/>
      <c r="E1107" s="3" t="s">
        <v>1297</v>
      </c>
      <c r="F1107" s="3" t="s">
        <v>636</v>
      </c>
      <c r="G1107" s="3">
        <f>-3 / 5</f>
        <v>-0.6</v>
      </c>
      <c r="H1107" s="3">
        <v>3</v>
      </c>
      <c r="I1107" s="3"/>
      <c r="J1107" s="3" t="s">
        <v>6</v>
      </c>
      <c r="K1107" s="3" t="s">
        <v>1298</v>
      </c>
    </row>
    <row r="1108" spans="1:11" x14ac:dyDescent="0.25">
      <c r="A1108" s="3"/>
      <c r="B1108" s="3"/>
      <c r="C1108" s="4"/>
      <c r="D1108" s="3"/>
      <c r="E1108" s="3"/>
      <c r="F1108" s="3"/>
      <c r="G1108" s="3"/>
      <c r="H1108" s="3"/>
      <c r="I1108" s="3"/>
      <c r="J1108" s="3"/>
      <c r="K1108" s="3"/>
    </row>
    <row r="1109" spans="1:11" ht="180" customHeight="1" x14ac:dyDescent="0.25">
      <c r="A1109" s="3" t="s">
        <v>1</v>
      </c>
      <c r="B1109" s="3" t="s">
        <v>22</v>
      </c>
      <c r="C1109" s="4" t="s">
        <v>1299</v>
      </c>
      <c r="D1109" s="3"/>
      <c r="E1109" s="3" t="s">
        <v>1300</v>
      </c>
      <c r="F1109" s="3" t="s">
        <v>728</v>
      </c>
      <c r="G1109" s="5">
        <v>42119</v>
      </c>
      <c r="H1109" s="3">
        <v>3</v>
      </c>
      <c r="I1109" s="3"/>
      <c r="J1109" s="3" t="s">
        <v>6</v>
      </c>
      <c r="K1109" s="3"/>
    </row>
    <row r="1110" spans="1:11" x14ac:dyDescent="0.25">
      <c r="A1110" s="3"/>
      <c r="B1110" s="3"/>
      <c r="C1110" s="4"/>
      <c r="D1110" s="3"/>
      <c r="E1110" s="3"/>
      <c r="F1110" s="3"/>
      <c r="G1110" s="5"/>
      <c r="H1110" s="3"/>
      <c r="I1110" s="3"/>
      <c r="J1110" s="3"/>
      <c r="K1110" s="3"/>
    </row>
    <row r="1111" spans="1:11" ht="195" customHeight="1" x14ac:dyDescent="0.25">
      <c r="A1111" s="3" t="s">
        <v>1</v>
      </c>
      <c r="B1111" s="3" t="s">
        <v>22</v>
      </c>
      <c r="C1111" s="4" t="s">
        <v>1301</v>
      </c>
      <c r="D1111" s="3"/>
      <c r="E1111" s="3" t="s">
        <v>1302</v>
      </c>
      <c r="F1111" s="3" t="s">
        <v>620</v>
      </c>
      <c r="G1111" s="5">
        <v>42119</v>
      </c>
      <c r="H1111" s="3">
        <v>3</v>
      </c>
      <c r="I1111" s="3"/>
      <c r="J1111" s="3" t="s">
        <v>6</v>
      </c>
      <c r="K1111" s="3"/>
    </row>
    <row r="1112" spans="1:11" x14ac:dyDescent="0.25">
      <c r="A1112" s="3"/>
      <c r="B1112" s="3"/>
      <c r="C1112" s="4"/>
      <c r="D1112" s="3"/>
      <c r="E1112" s="3"/>
      <c r="F1112" s="3"/>
      <c r="G1112" s="5"/>
      <c r="H1112" s="3"/>
      <c r="I1112" s="3"/>
      <c r="J1112" s="3"/>
      <c r="K1112" s="3"/>
    </row>
    <row r="1113" spans="1:11" ht="195" customHeight="1" x14ac:dyDescent="0.25">
      <c r="A1113" s="3" t="s">
        <v>1</v>
      </c>
      <c r="B1113" s="3" t="s">
        <v>2</v>
      </c>
      <c r="C1113" s="4" t="s">
        <v>1303</v>
      </c>
      <c r="D1113" s="3"/>
      <c r="E1113" s="3" t="s">
        <v>376</v>
      </c>
      <c r="F1113" s="3" t="s">
        <v>377</v>
      </c>
      <c r="G1113" s="3" t="s">
        <v>1034</v>
      </c>
      <c r="H1113" s="3">
        <v>3</v>
      </c>
      <c r="I1113" s="3"/>
      <c r="J1113" s="3" t="s">
        <v>6</v>
      </c>
      <c r="K1113" s="3"/>
    </row>
    <row r="1114" spans="1:11" x14ac:dyDescent="0.25">
      <c r="A1114" s="3"/>
      <c r="B1114" s="3"/>
      <c r="C1114" s="4"/>
      <c r="D1114" s="3"/>
      <c r="E1114" s="3"/>
      <c r="F1114" s="3"/>
      <c r="G1114" s="3"/>
      <c r="H1114" s="3"/>
      <c r="I1114" s="3"/>
      <c r="J1114" s="3"/>
      <c r="K1114" s="3"/>
    </row>
    <row r="1115" spans="1:11" ht="195" customHeight="1" x14ac:dyDescent="0.25">
      <c r="A1115" s="3" t="s">
        <v>1</v>
      </c>
      <c r="B1115" s="3" t="s">
        <v>22</v>
      </c>
      <c r="C1115" s="4" t="s">
        <v>1304</v>
      </c>
      <c r="D1115" s="3"/>
      <c r="E1115" s="3" t="s">
        <v>1305</v>
      </c>
      <c r="F1115" s="3" t="s">
        <v>651</v>
      </c>
      <c r="G1115" s="5">
        <v>42302</v>
      </c>
      <c r="H1115" s="3">
        <v>3</v>
      </c>
      <c r="I1115" s="3"/>
      <c r="J1115" s="3" t="s">
        <v>6</v>
      </c>
      <c r="K1115" s="3"/>
    </row>
    <row r="1116" spans="1:11" x14ac:dyDescent="0.25">
      <c r="A1116" s="3"/>
      <c r="B1116" s="3"/>
      <c r="C1116" s="4"/>
      <c r="D1116" s="3"/>
      <c r="E1116" s="3"/>
      <c r="F1116" s="3"/>
      <c r="G1116" s="5"/>
      <c r="H1116" s="3"/>
      <c r="I1116" s="3"/>
      <c r="J1116" s="3"/>
      <c r="K1116" s="3"/>
    </row>
    <row r="1117" spans="1:11" ht="180" customHeight="1" x14ac:dyDescent="0.25">
      <c r="A1117" s="3" t="s">
        <v>1</v>
      </c>
      <c r="B1117" s="3" t="s">
        <v>22</v>
      </c>
      <c r="C1117" s="4" t="s">
        <v>1306</v>
      </c>
      <c r="D1117" s="3"/>
      <c r="E1117" s="3" t="s">
        <v>1307</v>
      </c>
      <c r="F1117" s="3" t="s">
        <v>651</v>
      </c>
      <c r="G1117" s="3" t="s">
        <v>1276</v>
      </c>
      <c r="H1117" s="3">
        <v>3</v>
      </c>
      <c r="I1117" s="3"/>
      <c r="J1117" s="3" t="s">
        <v>6</v>
      </c>
      <c r="K1117" s="3"/>
    </row>
    <row r="1118" spans="1:11" x14ac:dyDescent="0.25">
      <c r="A1118" s="3"/>
      <c r="B1118" s="3"/>
      <c r="C1118" s="4"/>
      <c r="D1118" s="3"/>
      <c r="E1118" s="3"/>
      <c r="F1118" s="3"/>
      <c r="G1118" s="3"/>
      <c r="H1118" s="3"/>
      <c r="I1118" s="3"/>
      <c r="J1118" s="3"/>
      <c r="K1118" s="3"/>
    </row>
    <row r="1119" spans="1:11" ht="195" customHeight="1" x14ac:dyDescent="0.25">
      <c r="A1119" s="3" t="s">
        <v>1</v>
      </c>
      <c r="B1119" s="3" t="s">
        <v>22</v>
      </c>
      <c r="C1119" s="4" t="s">
        <v>1308</v>
      </c>
      <c r="D1119" s="3"/>
      <c r="E1119" s="3" t="s">
        <v>382</v>
      </c>
      <c r="F1119" s="3" t="s">
        <v>377</v>
      </c>
      <c r="G1119" s="3" t="s">
        <v>1041</v>
      </c>
      <c r="H1119" s="3">
        <v>3</v>
      </c>
      <c r="I1119" s="3"/>
      <c r="J1119" s="3" t="s">
        <v>6</v>
      </c>
      <c r="K1119" s="3"/>
    </row>
    <row r="1120" spans="1:11" x14ac:dyDescent="0.25">
      <c r="A1120" s="3"/>
      <c r="B1120" s="3"/>
      <c r="C1120" s="4"/>
      <c r="D1120" s="3"/>
      <c r="E1120" s="3"/>
      <c r="F1120" s="3"/>
      <c r="G1120" s="3"/>
      <c r="H1120" s="3"/>
      <c r="I1120" s="3"/>
      <c r="J1120" s="3"/>
      <c r="K1120" s="3"/>
    </row>
    <row r="1121" spans="1:11" ht="180" customHeight="1" x14ac:dyDescent="0.25">
      <c r="A1121" s="3" t="s">
        <v>1</v>
      </c>
      <c r="B1121" s="3" t="s">
        <v>22</v>
      </c>
      <c r="C1121" s="4" t="s">
        <v>1309</v>
      </c>
      <c r="D1121" s="3"/>
      <c r="E1121" s="3" t="s">
        <v>1310</v>
      </c>
      <c r="F1121" s="3" t="s">
        <v>739</v>
      </c>
      <c r="G1121" s="5">
        <v>42149</v>
      </c>
      <c r="H1121" s="3">
        <v>3</v>
      </c>
      <c r="I1121" s="3"/>
      <c r="J1121" s="3" t="s">
        <v>6</v>
      </c>
      <c r="K1121" s="3"/>
    </row>
    <row r="1122" spans="1:11" x14ac:dyDescent="0.25">
      <c r="A1122" s="3"/>
      <c r="B1122" s="3"/>
      <c r="C1122" s="4"/>
      <c r="D1122" s="3"/>
      <c r="E1122" s="3"/>
      <c r="F1122" s="3"/>
      <c r="G1122" s="5"/>
      <c r="H1122" s="3"/>
      <c r="I1122" s="3"/>
      <c r="J1122" s="3"/>
      <c r="K1122" s="3"/>
    </row>
    <row r="1123" spans="1:11" ht="225" customHeight="1" x14ac:dyDescent="0.25">
      <c r="A1123" s="3" t="s">
        <v>1</v>
      </c>
      <c r="B1123" s="3" t="s">
        <v>22</v>
      </c>
      <c r="C1123" s="4" t="s">
        <v>1311</v>
      </c>
      <c r="D1123" s="3"/>
      <c r="E1123" s="3" t="s">
        <v>968</v>
      </c>
      <c r="F1123" s="3" t="s">
        <v>245</v>
      </c>
      <c r="G1123" s="5">
        <v>42287</v>
      </c>
      <c r="H1123" s="3">
        <v>3</v>
      </c>
    </row>
    <row r="1124" spans="1:11" x14ac:dyDescent="0.25">
      <c r="A1124" s="3"/>
      <c r="B1124" s="3"/>
      <c r="C1124" s="4"/>
      <c r="D1124" s="3"/>
      <c r="E1124" s="3"/>
      <c r="F1124" s="3"/>
      <c r="G1124" s="5"/>
      <c r="H1124" s="3"/>
    </row>
    <row r="1127" spans="1:11" ht="45" x14ac:dyDescent="0.25">
      <c r="A1127" s="1" t="s">
        <v>846</v>
      </c>
      <c r="B1127" s="1" t="s">
        <v>847</v>
      </c>
      <c r="C1127" s="1" t="s">
        <v>848</v>
      </c>
      <c r="D1127" s="1" t="s">
        <v>849</v>
      </c>
      <c r="E1127" s="1" t="s">
        <v>850</v>
      </c>
      <c r="F1127" s="1" t="s">
        <v>851</v>
      </c>
      <c r="G1127" s="1" t="s">
        <v>852</v>
      </c>
      <c r="H1127" s="1" t="s">
        <v>853</v>
      </c>
      <c r="I1127" s="1" t="s">
        <v>854</v>
      </c>
      <c r="J1127" s="1" t="s">
        <v>855</v>
      </c>
      <c r="K1127" s="1" t="s">
        <v>856</v>
      </c>
    </row>
    <row r="1128" spans="1:11" ht="180" customHeight="1" x14ac:dyDescent="0.25">
      <c r="A1128" s="3" t="s">
        <v>1</v>
      </c>
      <c r="B1128" s="3" t="s">
        <v>2</v>
      </c>
      <c r="C1128" s="4" t="s">
        <v>1312</v>
      </c>
      <c r="D1128" s="3"/>
      <c r="E1128" s="3" t="s">
        <v>1313</v>
      </c>
      <c r="F1128" s="3" t="s">
        <v>620</v>
      </c>
      <c r="G1128" s="3">
        <f>-2 / 17</f>
        <v>-0.11764705882352941</v>
      </c>
      <c r="H1128" s="3">
        <v>3</v>
      </c>
      <c r="I1128" s="3"/>
      <c r="J1128" s="3" t="s">
        <v>6</v>
      </c>
      <c r="K1128" s="3"/>
    </row>
    <row r="1129" spans="1:11" x14ac:dyDescent="0.25">
      <c r="A1129" s="3"/>
      <c r="B1129" s="3"/>
      <c r="C1129" s="4"/>
      <c r="D1129" s="3"/>
      <c r="E1129" s="3"/>
      <c r="F1129" s="3"/>
      <c r="G1129" s="3"/>
      <c r="H1129" s="3"/>
      <c r="I1129" s="3"/>
      <c r="J1129" s="3"/>
      <c r="K1129" s="3"/>
    </row>
    <row r="1130" spans="1:11" ht="165" customHeight="1" x14ac:dyDescent="0.25">
      <c r="A1130" s="3" t="s">
        <v>1</v>
      </c>
      <c r="B1130" s="3" t="s">
        <v>22</v>
      </c>
      <c r="C1130" s="4" t="s">
        <v>1314</v>
      </c>
      <c r="D1130" s="3"/>
      <c r="E1130" s="3" t="s">
        <v>1315</v>
      </c>
      <c r="F1130" s="3" t="s">
        <v>620</v>
      </c>
      <c r="G1130" s="3" t="s">
        <v>955</v>
      </c>
      <c r="H1130" s="3">
        <v>3</v>
      </c>
      <c r="I1130" s="3"/>
      <c r="J1130" s="3" t="s">
        <v>6</v>
      </c>
      <c r="K1130" s="3"/>
    </row>
    <row r="1131" spans="1:11" x14ac:dyDescent="0.25">
      <c r="A1131" s="3"/>
      <c r="B1131" s="3"/>
      <c r="C1131" s="4"/>
      <c r="D1131" s="3"/>
      <c r="E1131" s="3"/>
      <c r="F1131" s="3"/>
      <c r="G1131" s="3"/>
      <c r="H1131" s="3"/>
      <c r="I1131" s="3"/>
      <c r="J1131" s="3"/>
      <c r="K1131" s="3"/>
    </row>
    <row r="1132" spans="1:11" ht="165" customHeight="1" x14ac:dyDescent="0.25">
      <c r="A1132" s="3" t="s">
        <v>1</v>
      </c>
      <c r="B1132" s="3" t="s">
        <v>22</v>
      </c>
      <c r="C1132" s="4" t="s">
        <v>1316</v>
      </c>
      <c r="D1132" s="3"/>
      <c r="E1132" s="3" t="s">
        <v>1317</v>
      </c>
      <c r="F1132" s="3" t="s">
        <v>620</v>
      </c>
      <c r="G1132" s="3" t="s">
        <v>383</v>
      </c>
      <c r="H1132" s="3">
        <v>3</v>
      </c>
      <c r="I1132" s="3"/>
      <c r="J1132" s="3" t="s">
        <v>6</v>
      </c>
      <c r="K1132" s="3"/>
    </row>
    <row r="1133" spans="1:11" x14ac:dyDescent="0.25">
      <c r="A1133" s="3"/>
      <c r="B1133" s="3"/>
      <c r="C1133" s="4"/>
      <c r="D1133" s="3"/>
      <c r="E1133" s="3"/>
      <c r="F1133" s="3"/>
      <c r="G1133" s="3"/>
      <c r="H1133" s="3"/>
      <c r="I1133" s="3"/>
      <c r="J1133" s="3"/>
      <c r="K1133" s="3"/>
    </row>
    <row r="1134" spans="1:11" ht="195" customHeight="1" x14ac:dyDescent="0.25">
      <c r="A1134" s="3" t="s">
        <v>1</v>
      </c>
      <c r="B1134" s="3" t="s">
        <v>22</v>
      </c>
      <c r="C1134" s="4" t="s">
        <v>1318</v>
      </c>
      <c r="D1134" s="3"/>
      <c r="E1134" s="3" t="s">
        <v>1319</v>
      </c>
      <c r="F1134" s="3" t="s">
        <v>615</v>
      </c>
      <c r="G1134" s="5">
        <v>42112</v>
      </c>
      <c r="H1134" s="3">
        <v>3</v>
      </c>
      <c r="I1134" s="3"/>
      <c r="J1134" s="3" t="s">
        <v>6</v>
      </c>
      <c r="K1134" s="3"/>
    </row>
    <row r="1135" spans="1:11" x14ac:dyDescent="0.25">
      <c r="A1135" s="3"/>
      <c r="B1135" s="3"/>
      <c r="C1135" s="4"/>
      <c r="D1135" s="3"/>
      <c r="E1135" s="3"/>
      <c r="F1135" s="3"/>
      <c r="G1135" s="5"/>
      <c r="H1135" s="3"/>
      <c r="I1135" s="3"/>
      <c r="J1135" s="3"/>
      <c r="K1135" s="3"/>
    </row>
    <row r="1136" spans="1:11" ht="165" customHeight="1" x14ac:dyDescent="0.25">
      <c r="A1136" s="3" t="s">
        <v>1</v>
      </c>
      <c r="B1136" s="3" t="s">
        <v>22</v>
      </c>
      <c r="C1136" s="4" t="s">
        <v>1320</v>
      </c>
      <c r="D1136" s="3"/>
      <c r="E1136" s="3" t="s">
        <v>1321</v>
      </c>
      <c r="F1136" s="3" t="s">
        <v>593</v>
      </c>
      <c r="G1136" s="5">
        <v>42326</v>
      </c>
      <c r="H1136" s="3">
        <v>3</v>
      </c>
      <c r="I1136" s="3"/>
      <c r="J1136" s="3" t="s">
        <v>6</v>
      </c>
      <c r="K1136" s="3"/>
    </row>
    <row r="1137" spans="1:11" x14ac:dyDescent="0.25">
      <c r="A1137" s="3"/>
      <c r="B1137" s="3"/>
      <c r="C1137" s="4"/>
      <c r="D1137" s="3"/>
      <c r="E1137" s="3"/>
      <c r="F1137" s="3"/>
      <c r="G1137" s="5"/>
      <c r="H1137" s="3"/>
      <c r="I1137" s="3"/>
      <c r="J1137" s="3"/>
      <c r="K1137" s="3"/>
    </row>
    <row r="1138" spans="1:11" ht="195" customHeight="1" x14ac:dyDescent="0.25">
      <c r="A1138" s="3" t="s">
        <v>1</v>
      </c>
      <c r="B1138" s="3" t="s">
        <v>22</v>
      </c>
      <c r="C1138" s="4" t="s">
        <v>1322</v>
      </c>
      <c r="D1138" s="3"/>
      <c r="E1138" s="3" t="s">
        <v>1323</v>
      </c>
      <c r="F1138" s="3" t="s">
        <v>411</v>
      </c>
      <c r="G1138" s="5">
        <v>42292</v>
      </c>
      <c r="H1138" s="3">
        <v>3</v>
      </c>
      <c r="I1138" s="3"/>
      <c r="J1138" s="3" t="s">
        <v>6</v>
      </c>
      <c r="K1138" s="3"/>
    </row>
    <row r="1139" spans="1:11" x14ac:dyDescent="0.25">
      <c r="A1139" s="3"/>
      <c r="B1139" s="3"/>
      <c r="C1139" s="4"/>
      <c r="D1139" s="3"/>
      <c r="E1139" s="3"/>
      <c r="F1139" s="3"/>
      <c r="G1139" s="5"/>
      <c r="H1139" s="3"/>
      <c r="I1139" s="3"/>
      <c r="J1139" s="3"/>
      <c r="K1139" s="3"/>
    </row>
    <row r="1140" spans="1:11" ht="180" customHeight="1" x14ac:dyDescent="0.25">
      <c r="A1140" s="3" t="s">
        <v>1</v>
      </c>
      <c r="B1140" s="3" t="s">
        <v>22</v>
      </c>
      <c r="C1140" s="4" t="s">
        <v>1324</v>
      </c>
      <c r="D1140" s="3"/>
      <c r="E1140" s="3" t="s">
        <v>1325</v>
      </c>
      <c r="F1140" s="3" t="s">
        <v>411</v>
      </c>
      <c r="G1140" s="5">
        <v>42043</v>
      </c>
      <c r="H1140" s="3">
        <v>3</v>
      </c>
      <c r="I1140" s="3"/>
      <c r="J1140" s="3" t="s">
        <v>6</v>
      </c>
      <c r="K1140" s="3"/>
    </row>
    <row r="1141" spans="1:11" x14ac:dyDescent="0.25">
      <c r="A1141" s="3"/>
      <c r="B1141" s="3"/>
      <c r="C1141" s="4"/>
      <c r="D1141" s="3"/>
      <c r="E1141" s="3"/>
      <c r="F1141" s="3"/>
      <c r="G1141" s="5"/>
      <c r="H1141" s="3"/>
      <c r="I1141" s="3"/>
      <c r="J1141" s="3"/>
      <c r="K1141" s="3"/>
    </row>
    <row r="1142" spans="1:11" ht="195" customHeight="1" x14ac:dyDescent="0.25">
      <c r="A1142" s="3" t="s">
        <v>1</v>
      </c>
      <c r="B1142" s="3" t="s">
        <v>22</v>
      </c>
      <c r="C1142" s="4" t="s">
        <v>1326</v>
      </c>
      <c r="D1142" s="3"/>
      <c r="E1142" s="3" t="s">
        <v>1327</v>
      </c>
      <c r="F1142" s="3" t="s">
        <v>411</v>
      </c>
      <c r="G1142" s="5">
        <v>42102</v>
      </c>
      <c r="H1142" s="3">
        <v>3</v>
      </c>
      <c r="I1142" s="3"/>
      <c r="J1142" s="3" t="s">
        <v>6</v>
      </c>
      <c r="K1142" s="3"/>
    </row>
    <row r="1143" spans="1:11" x14ac:dyDescent="0.25">
      <c r="A1143" s="3"/>
      <c r="B1143" s="3"/>
      <c r="C1143" s="4"/>
      <c r="D1143" s="3"/>
      <c r="E1143" s="3"/>
      <c r="F1143" s="3"/>
      <c r="G1143" s="5"/>
      <c r="H1143" s="3"/>
      <c r="I1143" s="3"/>
      <c r="J1143" s="3"/>
      <c r="K1143" s="3"/>
    </row>
    <row r="1144" spans="1:11" ht="180" customHeight="1" x14ac:dyDescent="0.25">
      <c r="A1144" s="3" t="s">
        <v>1</v>
      </c>
      <c r="B1144" s="3" t="s">
        <v>2</v>
      </c>
      <c r="C1144" s="4" t="s">
        <v>1328</v>
      </c>
      <c r="D1144" s="3"/>
      <c r="E1144" s="3" t="s">
        <v>1329</v>
      </c>
      <c r="F1144" s="3" t="s">
        <v>673</v>
      </c>
      <c r="G1144" s="3" t="s">
        <v>410</v>
      </c>
      <c r="H1144" s="3">
        <v>3</v>
      </c>
    </row>
    <row r="1145" spans="1:11" x14ac:dyDescent="0.25">
      <c r="A1145" s="3"/>
      <c r="B1145" s="3"/>
      <c r="C1145" s="4"/>
      <c r="D1145" s="3"/>
      <c r="E1145" s="3"/>
      <c r="F1145" s="3"/>
      <c r="G1145" s="3"/>
      <c r="H1145" s="3"/>
    </row>
    <row r="1148" spans="1:11" ht="195" customHeight="1" x14ac:dyDescent="0.25">
      <c r="A1148" s="3" t="s">
        <v>1</v>
      </c>
      <c r="B1148" s="3" t="s">
        <v>2</v>
      </c>
      <c r="C1148" s="4" t="s">
        <v>1330</v>
      </c>
      <c r="D1148" s="3"/>
      <c r="E1148" s="3" t="s">
        <v>1331</v>
      </c>
      <c r="F1148" s="3" t="s">
        <v>469</v>
      </c>
      <c r="G1148" s="3" t="s">
        <v>1036</v>
      </c>
      <c r="H1148" s="3">
        <v>3</v>
      </c>
      <c r="I1148" s="3"/>
      <c r="J1148" s="3" t="s">
        <v>6</v>
      </c>
      <c r="K1148" s="3"/>
    </row>
    <row r="1149" spans="1:11" x14ac:dyDescent="0.25">
      <c r="A1149" s="3"/>
      <c r="B1149" s="3"/>
      <c r="C1149" s="4"/>
      <c r="D1149" s="3"/>
      <c r="E1149" s="3"/>
      <c r="F1149" s="3"/>
      <c r="G1149" s="3"/>
      <c r="H1149" s="3"/>
      <c r="I1149" s="3"/>
      <c r="J1149" s="3"/>
      <c r="K1149" s="3"/>
    </row>
    <row r="1150" spans="1:11" ht="180" customHeight="1" x14ac:dyDescent="0.25">
      <c r="A1150" s="3" t="s">
        <v>1</v>
      </c>
      <c r="B1150" s="3" t="s">
        <v>2</v>
      </c>
      <c r="C1150" s="4" t="s">
        <v>1332</v>
      </c>
      <c r="D1150" s="3"/>
      <c r="E1150" s="3" t="s">
        <v>479</v>
      </c>
      <c r="F1150" s="3" t="s">
        <v>477</v>
      </c>
      <c r="G1150" s="3" t="s">
        <v>1036</v>
      </c>
      <c r="H1150" s="3">
        <v>3</v>
      </c>
      <c r="I1150" s="3"/>
      <c r="J1150" s="3" t="s">
        <v>6</v>
      </c>
      <c r="K1150" s="3"/>
    </row>
    <row r="1151" spans="1:11" x14ac:dyDescent="0.25">
      <c r="A1151" s="3"/>
      <c r="B1151" s="3"/>
      <c r="C1151" s="4"/>
      <c r="D1151" s="3"/>
      <c r="E1151" s="3"/>
      <c r="F1151" s="3"/>
      <c r="G1151" s="3"/>
      <c r="H1151" s="3"/>
      <c r="I1151" s="3"/>
      <c r="J1151" s="3"/>
      <c r="K1151" s="3"/>
    </row>
    <row r="1152" spans="1:11" ht="180" customHeight="1" x14ac:dyDescent="0.25">
      <c r="A1152" s="3" t="s">
        <v>1</v>
      </c>
      <c r="B1152" s="3" t="s">
        <v>22</v>
      </c>
      <c r="C1152" s="4" t="s">
        <v>1333</v>
      </c>
      <c r="D1152" s="3"/>
      <c r="E1152" s="3" t="s">
        <v>579</v>
      </c>
      <c r="F1152" s="3" t="s">
        <v>490</v>
      </c>
      <c r="G1152" s="3" t="s">
        <v>990</v>
      </c>
      <c r="H1152" s="3">
        <v>3</v>
      </c>
      <c r="I1152" s="3"/>
      <c r="J1152" s="3" t="s">
        <v>6</v>
      </c>
      <c r="K1152" s="3"/>
    </row>
    <row r="1153" spans="1:15" x14ac:dyDescent="0.25">
      <c r="A1153" s="3"/>
      <c r="B1153" s="3"/>
      <c r="C1153" s="4"/>
      <c r="D1153" s="3"/>
      <c r="E1153" s="3"/>
      <c r="F1153" s="3"/>
      <c r="G1153" s="3"/>
      <c r="H1153" s="3"/>
      <c r="I1153" s="3"/>
      <c r="J1153" s="3"/>
      <c r="K1153" s="3"/>
    </row>
    <row r="1154" spans="1:15" ht="195" customHeight="1" x14ac:dyDescent="0.25">
      <c r="A1154" s="3" t="s">
        <v>1</v>
      </c>
      <c r="B1154" s="3" t="s">
        <v>2</v>
      </c>
      <c r="C1154" s="4" t="s">
        <v>1334</v>
      </c>
      <c r="D1154" s="3"/>
      <c r="E1154" s="3" t="s">
        <v>781</v>
      </c>
      <c r="F1154" s="3" t="s">
        <v>782</v>
      </c>
      <c r="G1154" s="3" t="s">
        <v>1034</v>
      </c>
      <c r="H1154" s="3">
        <v>3</v>
      </c>
      <c r="I1154" s="3"/>
      <c r="J1154" s="3" t="s">
        <v>6</v>
      </c>
      <c r="K1154" s="3"/>
    </row>
    <row r="1155" spans="1:15" x14ac:dyDescent="0.25">
      <c r="A1155" s="3"/>
      <c r="B1155" s="3"/>
      <c r="C1155" s="4"/>
      <c r="D1155" s="3"/>
      <c r="E1155" s="3"/>
      <c r="F1155" s="3"/>
      <c r="G1155" s="3"/>
      <c r="H1155" s="3"/>
      <c r="I1155" s="3"/>
      <c r="J1155" s="3"/>
      <c r="K1155" s="3"/>
    </row>
    <row r="1156" spans="1:15" ht="180" customHeight="1" x14ac:dyDescent="0.25">
      <c r="A1156" s="3" t="s">
        <v>1</v>
      </c>
      <c r="B1156" s="3" t="s">
        <v>22</v>
      </c>
      <c r="C1156" s="4" t="s">
        <v>1335</v>
      </c>
      <c r="D1156" s="3"/>
      <c r="E1156" s="3" t="s">
        <v>784</v>
      </c>
      <c r="F1156" s="3" t="s">
        <v>782</v>
      </c>
      <c r="G1156" s="3" t="s">
        <v>1336</v>
      </c>
      <c r="H1156" s="3">
        <v>3</v>
      </c>
      <c r="I1156" s="3"/>
      <c r="J1156" s="3" t="s">
        <v>6</v>
      </c>
      <c r="K1156" s="3"/>
    </row>
    <row r="1157" spans="1:15" x14ac:dyDescent="0.25">
      <c r="A1157" s="3"/>
      <c r="B1157" s="3"/>
      <c r="C1157" s="4"/>
      <c r="D1157" s="3"/>
      <c r="E1157" s="3"/>
      <c r="F1157" s="3"/>
      <c r="G1157" s="3"/>
      <c r="H1157" s="3"/>
      <c r="I1157" s="3"/>
      <c r="J1157" s="3"/>
      <c r="K1157" s="3"/>
    </row>
    <row r="1158" spans="1:15" ht="150" customHeight="1" x14ac:dyDescent="0.25">
      <c r="A1158" s="3" t="s">
        <v>1</v>
      </c>
      <c r="B1158" s="3" t="s">
        <v>22</v>
      </c>
      <c r="C1158" s="4" t="s">
        <v>1337</v>
      </c>
      <c r="D1158" s="3"/>
      <c r="E1158" s="3" t="s">
        <v>1267</v>
      </c>
      <c r="F1158" s="3" t="s">
        <v>1268</v>
      </c>
      <c r="G1158" s="3" t="s">
        <v>1266</v>
      </c>
      <c r="H1158" s="3">
        <v>1</v>
      </c>
      <c r="I1158" s="3"/>
      <c r="J1158" s="3" t="s">
        <v>6</v>
      </c>
      <c r="K1158" s="3"/>
    </row>
    <row r="1159" spans="1:15" x14ac:dyDescent="0.25">
      <c r="A1159" s="3"/>
      <c r="B1159" s="3"/>
      <c r="C1159" s="4"/>
      <c r="D1159" s="3"/>
      <c r="E1159" s="3"/>
      <c r="F1159" s="3"/>
      <c r="G1159" s="3"/>
      <c r="H1159" s="3"/>
      <c r="I1159" s="3"/>
      <c r="J1159" s="3"/>
      <c r="K1159" s="3"/>
    </row>
    <row r="1160" spans="1:15" ht="180" customHeight="1" x14ac:dyDescent="0.25">
      <c r="A1160" s="3" t="s">
        <v>1</v>
      </c>
      <c r="B1160" s="3" t="s">
        <v>22</v>
      </c>
      <c r="C1160" s="4" t="s">
        <v>1338</v>
      </c>
      <c r="D1160" s="3"/>
      <c r="E1160" s="3" t="s">
        <v>1300</v>
      </c>
      <c r="F1160" s="3" t="s">
        <v>728</v>
      </c>
      <c r="G1160" s="3" t="s">
        <v>1336</v>
      </c>
      <c r="H1160" s="3">
        <v>3</v>
      </c>
      <c r="I1160" s="3"/>
      <c r="J1160" s="3" t="s">
        <v>6</v>
      </c>
      <c r="K1160" s="3"/>
    </row>
    <row r="1161" spans="1:15" x14ac:dyDescent="0.25">
      <c r="A1161" s="3"/>
      <c r="B1161" s="3"/>
      <c r="C1161" s="4"/>
      <c r="D1161" s="3"/>
      <c r="E1161" s="3"/>
      <c r="F1161" s="3"/>
      <c r="G1161" s="3"/>
      <c r="H1161" s="3"/>
      <c r="I1161" s="3"/>
      <c r="J1161" s="3"/>
      <c r="K1161" s="3"/>
    </row>
    <row r="1162" spans="1:15" ht="195" customHeight="1" x14ac:dyDescent="0.25">
      <c r="A1162" s="3" t="s">
        <v>1</v>
      </c>
      <c r="B1162" s="3" t="s">
        <v>22</v>
      </c>
      <c r="C1162" s="4" t="s">
        <v>1339</v>
      </c>
      <c r="D1162" s="3"/>
      <c r="E1162" s="3" t="s">
        <v>979</v>
      </c>
      <c r="F1162" s="3" t="s">
        <v>477</v>
      </c>
      <c r="G1162" s="3" t="s">
        <v>1340</v>
      </c>
      <c r="H1162" s="3">
        <v>3</v>
      </c>
      <c r="I1162" s="3"/>
      <c r="J1162" s="3" t="s">
        <v>6</v>
      </c>
      <c r="K1162" s="3"/>
    </row>
    <row r="1163" spans="1:15" x14ac:dyDescent="0.25">
      <c r="A1163" s="3"/>
      <c r="B1163" s="3"/>
      <c r="C1163" s="4"/>
      <c r="D1163" s="3"/>
      <c r="E1163" s="3"/>
      <c r="F1163" s="3"/>
      <c r="G1163" s="3"/>
      <c r="H1163" s="3"/>
      <c r="I1163" s="3"/>
      <c r="J1163" s="3"/>
      <c r="K1163" s="3"/>
    </row>
    <row r="1164" spans="1:15" ht="180" customHeight="1" x14ac:dyDescent="0.25">
      <c r="A1164" s="3" t="s">
        <v>1</v>
      </c>
      <c r="B1164" s="3" t="s">
        <v>22</v>
      </c>
      <c r="C1164" s="4" t="s">
        <v>1341</v>
      </c>
      <c r="D1164" s="3"/>
      <c r="E1164" s="3" t="s">
        <v>1043</v>
      </c>
      <c r="F1164" s="3" t="s">
        <v>567</v>
      </c>
      <c r="G1164" s="3" t="s">
        <v>1342</v>
      </c>
      <c r="H1164" s="3">
        <v>3</v>
      </c>
      <c r="M1164" t="s">
        <v>1353</v>
      </c>
      <c r="N1164" t="s">
        <v>1354</v>
      </c>
    </row>
    <row r="1165" spans="1:15" x14ac:dyDescent="0.25">
      <c r="A1165" s="3"/>
      <c r="B1165" s="3"/>
      <c r="C1165" s="4"/>
      <c r="D1165" s="3"/>
      <c r="E1165" s="3"/>
      <c r="F1165" s="3"/>
      <c r="G1165" s="3"/>
      <c r="H1165" s="3"/>
      <c r="L1165">
        <f>SUM(L1:L1164)</f>
        <v>0</v>
      </c>
      <c r="M1165">
        <f t="shared" ref="M1165:O1165" si="0">SUM(M1:M1164)</f>
        <v>28</v>
      </c>
      <c r="N1165">
        <f t="shared" si="0"/>
        <v>6</v>
      </c>
      <c r="O1165">
        <f t="shared" si="0"/>
        <v>0</v>
      </c>
    </row>
    <row r="1167" spans="1:15" x14ac:dyDescent="0.25">
      <c r="E1167" t="s">
        <v>1344</v>
      </c>
      <c r="G1167" t="s">
        <v>1345</v>
      </c>
      <c r="J1167" t="s">
        <v>1346</v>
      </c>
      <c r="L1167" t="s">
        <v>1347</v>
      </c>
      <c r="N1167" t="s">
        <v>1348</v>
      </c>
    </row>
    <row r="1168" spans="1:15" x14ac:dyDescent="0.25">
      <c r="A1168" t="s">
        <v>1343</v>
      </c>
      <c r="E1168">
        <v>165</v>
      </c>
      <c r="G1168">
        <v>236</v>
      </c>
      <c r="J1168">
        <f>270-G1168</f>
        <v>34</v>
      </c>
      <c r="L1168">
        <f>243-G1168</f>
        <v>7</v>
      </c>
      <c r="N1168">
        <v>8</v>
      </c>
    </row>
    <row r="1170" spans="9:10" x14ac:dyDescent="0.25">
      <c r="I1170" t="s">
        <v>1353</v>
      </c>
      <c r="J1170" t="s">
        <v>1355</v>
      </c>
    </row>
    <row r="1171" spans="9:10" x14ac:dyDescent="0.25">
      <c r="I1171">
        <f>G1168+L1168+N1168+M1165</f>
        <v>279</v>
      </c>
      <c r="J1171">
        <f>E1168+J1168+N1165</f>
        <v>205</v>
      </c>
    </row>
    <row r="1173" spans="9:10" x14ac:dyDescent="0.25">
      <c r="I1173">
        <f>I1171+J1171</f>
        <v>484</v>
      </c>
    </row>
    <row r="1174" spans="9:10" x14ac:dyDescent="0.25">
      <c r="I1174" t="s">
        <v>1356</v>
      </c>
    </row>
    <row r="1175" spans="9:10" x14ac:dyDescent="0.25">
      <c r="I1175">
        <f>I1171/I1173*100</f>
        <v>57.644628099173559</v>
      </c>
      <c r="J1175" t="s">
        <v>1357</v>
      </c>
    </row>
    <row r="1176" spans="9:10" x14ac:dyDescent="0.25">
      <c r="I1176" t="s">
        <v>1358</v>
      </c>
    </row>
  </sheetData>
  <mergeCells count="6248">
    <mergeCell ref="G1164:G1165"/>
    <mergeCell ref="H1164:H1165"/>
    <mergeCell ref="A1164:A1165"/>
    <mergeCell ref="B1164:B1165"/>
    <mergeCell ref="C1164:C1165"/>
    <mergeCell ref="D1164:D1165"/>
    <mergeCell ref="E1164:E1165"/>
    <mergeCell ref="F1164:F1165"/>
    <mergeCell ref="F1162:F1163"/>
    <mergeCell ref="G1162:G1163"/>
    <mergeCell ref="H1162:H1163"/>
    <mergeCell ref="I1162:I1163"/>
    <mergeCell ref="J1162:J1163"/>
    <mergeCell ref="K1162:K1163"/>
    <mergeCell ref="G1160:G1161"/>
    <mergeCell ref="H1160:H1161"/>
    <mergeCell ref="I1160:I1161"/>
    <mergeCell ref="J1160:J1161"/>
    <mergeCell ref="K1160:K1161"/>
    <mergeCell ref="A1162:A1163"/>
    <mergeCell ref="B1162:B1163"/>
    <mergeCell ref="C1162:C1163"/>
    <mergeCell ref="D1162:D1163"/>
    <mergeCell ref="E1162:E1163"/>
    <mergeCell ref="A1160:A1161"/>
    <mergeCell ref="B1160:B1161"/>
    <mergeCell ref="C1160:C1161"/>
    <mergeCell ref="D1160:D1161"/>
    <mergeCell ref="E1160:E1161"/>
    <mergeCell ref="F1160:F1161"/>
    <mergeCell ref="F1158:F1159"/>
    <mergeCell ref="G1158:G1159"/>
    <mergeCell ref="H1158:H1159"/>
    <mergeCell ref="I1158:I1159"/>
    <mergeCell ref="J1158:J1159"/>
    <mergeCell ref="K1158:K1159"/>
    <mergeCell ref="G1156:G1157"/>
    <mergeCell ref="H1156:H1157"/>
    <mergeCell ref="I1156:I1157"/>
    <mergeCell ref="J1156:J1157"/>
    <mergeCell ref="K1156:K1157"/>
    <mergeCell ref="A1158:A1159"/>
    <mergeCell ref="B1158:B1159"/>
    <mergeCell ref="C1158:C1159"/>
    <mergeCell ref="D1158:D1159"/>
    <mergeCell ref="E1158:E1159"/>
    <mergeCell ref="A1156:A1157"/>
    <mergeCell ref="B1156:B1157"/>
    <mergeCell ref="C1156:C1157"/>
    <mergeCell ref="D1156:D1157"/>
    <mergeCell ref="E1156:E1157"/>
    <mergeCell ref="F1156:F1157"/>
    <mergeCell ref="F1154:F1155"/>
    <mergeCell ref="G1154:G1155"/>
    <mergeCell ref="H1154:H1155"/>
    <mergeCell ref="I1154:I1155"/>
    <mergeCell ref="J1154:J1155"/>
    <mergeCell ref="K1154:K1155"/>
    <mergeCell ref="G1152:G1153"/>
    <mergeCell ref="H1152:H1153"/>
    <mergeCell ref="I1152:I1153"/>
    <mergeCell ref="J1152:J1153"/>
    <mergeCell ref="K1152:K1153"/>
    <mergeCell ref="A1154:A1155"/>
    <mergeCell ref="B1154:B1155"/>
    <mergeCell ref="C1154:C1155"/>
    <mergeCell ref="D1154:D1155"/>
    <mergeCell ref="E1154:E1155"/>
    <mergeCell ref="H1150:H1151"/>
    <mergeCell ref="I1150:I1151"/>
    <mergeCell ref="J1150:J1151"/>
    <mergeCell ref="K1150:K1151"/>
    <mergeCell ref="A1152:A1153"/>
    <mergeCell ref="B1152:B1153"/>
    <mergeCell ref="C1152:C1153"/>
    <mergeCell ref="D1152:D1153"/>
    <mergeCell ref="E1152:E1153"/>
    <mergeCell ref="F1152:F1153"/>
    <mergeCell ref="I1148:I1149"/>
    <mergeCell ref="J1148:J1149"/>
    <mergeCell ref="K1148:K1149"/>
    <mergeCell ref="A1150:A1151"/>
    <mergeCell ref="B1150:B1151"/>
    <mergeCell ref="C1150:C1151"/>
    <mergeCell ref="D1150:D1151"/>
    <mergeCell ref="E1150:E1151"/>
    <mergeCell ref="F1150:F1151"/>
    <mergeCell ref="G1150:G1151"/>
    <mergeCell ref="G1144:G1145"/>
    <mergeCell ref="H1144:H1145"/>
    <mergeCell ref="A1148:A1149"/>
    <mergeCell ref="B1148:B1149"/>
    <mergeCell ref="C1148:C1149"/>
    <mergeCell ref="D1148:D1149"/>
    <mergeCell ref="E1148:E1149"/>
    <mergeCell ref="F1148:F1149"/>
    <mergeCell ref="G1148:G1149"/>
    <mergeCell ref="H1148:H1149"/>
    <mergeCell ref="A1144:A1145"/>
    <mergeCell ref="B1144:B1145"/>
    <mergeCell ref="C1144:C1145"/>
    <mergeCell ref="D1144:D1145"/>
    <mergeCell ref="E1144:E1145"/>
    <mergeCell ref="F1144:F1145"/>
    <mergeCell ref="F1142:F1143"/>
    <mergeCell ref="G1142:G1143"/>
    <mergeCell ref="H1142:H1143"/>
    <mergeCell ref="I1142:I1143"/>
    <mergeCell ref="J1142:J1143"/>
    <mergeCell ref="K1142:K1143"/>
    <mergeCell ref="G1140:G1141"/>
    <mergeCell ref="H1140:H1141"/>
    <mergeCell ref="I1140:I1141"/>
    <mergeCell ref="J1140:J1141"/>
    <mergeCell ref="K1140:K1141"/>
    <mergeCell ref="A1142:A1143"/>
    <mergeCell ref="B1142:B1143"/>
    <mergeCell ref="C1142:C1143"/>
    <mergeCell ref="D1142:D1143"/>
    <mergeCell ref="E1142:E1143"/>
    <mergeCell ref="A1140:A1141"/>
    <mergeCell ref="B1140:B1141"/>
    <mergeCell ref="C1140:C1141"/>
    <mergeCell ref="D1140:D1141"/>
    <mergeCell ref="E1140:E1141"/>
    <mergeCell ref="F1140:F1141"/>
    <mergeCell ref="F1138:F1139"/>
    <mergeCell ref="G1138:G1139"/>
    <mergeCell ref="H1138:H1139"/>
    <mergeCell ref="I1138:I1139"/>
    <mergeCell ref="J1138:J1139"/>
    <mergeCell ref="K1138:K1139"/>
    <mergeCell ref="G1136:G1137"/>
    <mergeCell ref="H1136:H1137"/>
    <mergeCell ref="I1136:I1137"/>
    <mergeCell ref="J1136:J1137"/>
    <mergeCell ref="K1136:K1137"/>
    <mergeCell ref="A1138:A1139"/>
    <mergeCell ref="B1138:B1139"/>
    <mergeCell ref="C1138:C1139"/>
    <mergeCell ref="D1138:D1139"/>
    <mergeCell ref="E1138:E1139"/>
    <mergeCell ref="A1136:A1137"/>
    <mergeCell ref="B1136:B1137"/>
    <mergeCell ref="C1136:C1137"/>
    <mergeCell ref="D1136:D1137"/>
    <mergeCell ref="E1136:E1137"/>
    <mergeCell ref="F1136:F1137"/>
    <mergeCell ref="G1134:G1135"/>
    <mergeCell ref="H1134:H1135"/>
    <mergeCell ref="I1134:I1135"/>
    <mergeCell ref="J1134:J1135"/>
    <mergeCell ref="K1134:K1135"/>
    <mergeCell ref="A1134:A1135"/>
    <mergeCell ref="B1134:B1135"/>
    <mergeCell ref="C1134:C1135"/>
    <mergeCell ref="D1134:D1135"/>
    <mergeCell ref="E1134:E1135"/>
    <mergeCell ref="F1134:F1135"/>
    <mergeCell ref="F1132:F1133"/>
    <mergeCell ref="G1132:G1133"/>
    <mergeCell ref="H1132:H1133"/>
    <mergeCell ref="I1132:I1133"/>
    <mergeCell ref="J1132:J1133"/>
    <mergeCell ref="K1132:K1133"/>
    <mergeCell ref="G1130:G1131"/>
    <mergeCell ref="H1130:H1131"/>
    <mergeCell ref="I1130:I1131"/>
    <mergeCell ref="J1130:J1131"/>
    <mergeCell ref="K1130:K1131"/>
    <mergeCell ref="A1132:A1133"/>
    <mergeCell ref="B1132:B1133"/>
    <mergeCell ref="C1132:C1133"/>
    <mergeCell ref="D1132:D1133"/>
    <mergeCell ref="E1132:E1133"/>
    <mergeCell ref="H1128:H1129"/>
    <mergeCell ref="I1128:I1129"/>
    <mergeCell ref="J1128:J1129"/>
    <mergeCell ref="K1128:K1129"/>
    <mergeCell ref="A1130:A1131"/>
    <mergeCell ref="B1130:B1131"/>
    <mergeCell ref="C1130:C1131"/>
    <mergeCell ref="D1130:D1131"/>
    <mergeCell ref="E1130:E1131"/>
    <mergeCell ref="F1130:F1131"/>
    <mergeCell ref="A1128:A1129"/>
    <mergeCell ref="B1128:B1129"/>
    <mergeCell ref="C1128:C1129"/>
    <mergeCell ref="D1128:D1129"/>
    <mergeCell ref="E1128:E1129"/>
    <mergeCell ref="F1128:F1129"/>
    <mergeCell ref="G1128:G1129"/>
    <mergeCell ref="G1123:G1124"/>
    <mergeCell ref="H1123:H1124"/>
    <mergeCell ref="A1123:A1124"/>
    <mergeCell ref="B1123:B1124"/>
    <mergeCell ref="C1123:C1124"/>
    <mergeCell ref="D1123:D1124"/>
    <mergeCell ref="E1123:E1124"/>
    <mergeCell ref="F1123:F1124"/>
    <mergeCell ref="F1121:F1122"/>
    <mergeCell ref="G1121:G1122"/>
    <mergeCell ref="H1121:H1122"/>
    <mergeCell ref="I1121:I1122"/>
    <mergeCell ref="J1121:J1122"/>
    <mergeCell ref="K1121:K1122"/>
    <mergeCell ref="G1119:G1120"/>
    <mergeCell ref="H1119:H1120"/>
    <mergeCell ref="I1119:I1120"/>
    <mergeCell ref="J1119:J1120"/>
    <mergeCell ref="K1119:K1120"/>
    <mergeCell ref="A1121:A1122"/>
    <mergeCell ref="B1121:B1122"/>
    <mergeCell ref="C1121:C1122"/>
    <mergeCell ref="D1121:D1122"/>
    <mergeCell ref="E1121:E1122"/>
    <mergeCell ref="A1119:A1120"/>
    <mergeCell ref="B1119:B1120"/>
    <mergeCell ref="C1119:C1120"/>
    <mergeCell ref="D1119:D1120"/>
    <mergeCell ref="E1119:E1120"/>
    <mergeCell ref="F1119:F1120"/>
    <mergeCell ref="F1117:F1118"/>
    <mergeCell ref="G1117:G1118"/>
    <mergeCell ref="H1117:H1118"/>
    <mergeCell ref="I1117:I1118"/>
    <mergeCell ref="J1117:J1118"/>
    <mergeCell ref="K1117:K1118"/>
    <mergeCell ref="G1115:G1116"/>
    <mergeCell ref="H1115:H1116"/>
    <mergeCell ref="I1115:I1116"/>
    <mergeCell ref="J1115:J1116"/>
    <mergeCell ref="K1115:K1116"/>
    <mergeCell ref="A1117:A1118"/>
    <mergeCell ref="B1117:B1118"/>
    <mergeCell ref="C1117:C1118"/>
    <mergeCell ref="D1117:D1118"/>
    <mergeCell ref="E1117:E1118"/>
    <mergeCell ref="A1115:A1116"/>
    <mergeCell ref="B1115:B1116"/>
    <mergeCell ref="C1115:C1116"/>
    <mergeCell ref="D1115:D1116"/>
    <mergeCell ref="E1115:E1116"/>
    <mergeCell ref="F1115:F1116"/>
    <mergeCell ref="F1113:F1114"/>
    <mergeCell ref="G1113:G1114"/>
    <mergeCell ref="H1113:H1114"/>
    <mergeCell ref="I1113:I1114"/>
    <mergeCell ref="J1113:J1114"/>
    <mergeCell ref="K1113:K1114"/>
    <mergeCell ref="G1111:G1112"/>
    <mergeCell ref="H1111:H1112"/>
    <mergeCell ref="I1111:I1112"/>
    <mergeCell ref="J1111:J1112"/>
    <mergeCell ref="K1111:K1112"/>
    <mergeCell ref="A1113:A1114"/>
    <mergeCell ref="B1113:B1114"/>
    <mergeCell ref="C1113:C1114"/>
    <mergeCell ref="D1113:D1114"/>
    <mergeCell ref="E1113:E1114"/>
    <mergeCell ref="A1111:A1112"/>
    <mergeCell ref="B1111:B1112"/>
    <mergeCell ref="C1111:C1112"/>
    <mergeCell ref="D1111:D1112"/>
    <mergeCell ref="E1111:E1112"/>
    <mergeCell ref="F1111:F1112"/>
    <mergeCell ref="F1109:F1110"/>
    <mergeCell ref="G1109:G1110"/>
    <mergeCell ref="H1109:H1110"/>
    <mergeCell ref="I1109:I1110"/>
    <mergeCell ref="J1109:J1110"/>
    <mergeCell ref="K1109:K1110"/>
    <mergeCell ref="G1107:G1108"/>
    <mergeCell ref="H1107:H1108"/>
    <mergeCell ref="I1107:I1108"/>
    <mergeCell ref="J1107:J1108"/>
    <mergeCell ref="K1107:K1108"/>
    <mergeCell ref="A1109:A1110"/>
    <mergeCell ref="B1109:B1110"/>
    <mergeCell ref="C1109:C1110"/>
    <mergeCell ref="D1109:D1110"/>
    <mergeCell ref="E1109:E1110"/>
    <mergeCell ref="A1107:A1108"/>
    <mergeCell ref="B1107:B1108"/>
    <mergeCell ref="C1107:C1108"/>
    <mergeCell ref="D1107:D1108"/>
    <mergeCell ref="E1107:E1108"/>
    <mergeCell ref="F1107:F1108"/>
    <mergeCell ref="F1105:F1106"/>
    <mergeCell ref="G1105:G1106"/>
    <mergeCell ref="H1105:H1106"/>
    <mergeCell ref="I1105:I1106"/>
    <mergeCell ref="J1105:J1106"/>
    <mergeCell ref="K1105:K1106"/>
    <mergeCell ref="G1103:G1104"/>
    <mergeCell ref="H1103:H1104"/>
    <mergeCell ref="I1103:I1104"/>
    <mergeCell ref="J1103:J1104"/>
    <mergeCell ref="K1103:K1104"/>
    <mergeCell ref="A1105:A1106"/>
    <mergeCell ref="B1105:B1106"/>
    <mergeCell ref="C1105:C1106"/>
    <mergeCell ref="D1105:D1106"/>
    <mergeCell ref="E1105:E1106"/>
    <mergeCell ref="A1103:A1104"/>
    <mergeCell ref="B1103:B1104"/>
    <mergeCell ref="C1103:C1104"/>
    <mergeCell ref="D1103:D1104"/>
    <mergeCell ref="E1103:E1104"/>
    <mergeCell ref="F1103:F1104"/>
    <mergeCell ref="F1101:F1102"/>
    <mergeCell ref="G1101:G1102"/>
    <mergeCell ref="H1101:H1102"/>
    <mergeCell ref="I1101:I1102"/>
    <mergeCell ref="J1101:J1102"/>
    <mergeCell ref="K1101:K1102"/>
    <mergeCell ref="G1099:G1100"/>
    <mergeCell ref="H1099:H1100"/>
    <mergeCell ref="I1099:I1100"/>
    <mergeCell ref="J1099:J1100"/>
    <mergeCell ref="K1099:K1100"/>
    <mergeCell ref="A1101:A1102"/>
    <mergeCell ref="B1101:B1102"/>
    <mergeCell ref="C1101:C1102"/>
    <mergeCell ref="D1101:D1102"/>
    <mergeCell ref="E1101:E1102"/>
    <mergeCell ref="A1099:A1100"/>
    <mergeCell ref="B1099:B1100"/>
    <mergeCell ref="C1099:C1100"/>
    <mergeCell ref="D1099:D1100"/>
    <mergeCell ref="E1099:E1100"/>
    <mergeCell ref="F1099:F1100"/>
    <mergeCell ref="F1097:F1098"/>
    <mergeCell ref="G1097:G1098"/>
    <mergeCell ref="H1097:H1098"/>
    <mergeCell ref="I1097:I1098"/>
    <mergeCell ref="J1097:J1098"/>
    <mergeCell ref="K1097:K1098"/>
    <mergeCell ref="G1095:G1096"/>
    <mergeCell ref="H1095:H1096"/>
    <mergeCell ref="I1095:I1096"/>
    <mergeCell ref="J1095:J1096"/>
    <mergeCell ref="K1095:K1096"/>
    <mergeCell ref="A1097:A1098"/>
    <mergeCell ref="B1097:B1098"/>
    <mergeCell ref="C1097:C1098"/>
    <mergeCell ref="D1097:D1098"/>
    <mergeCell ref="E1097:E1098"/>
    <mergeCell ref="A1095:A1096"/>
    <mergeCell ref="B1095:B1096"/>
    <mergeCell ref="C1095:C1096"/>
    <mergeCell ref="D1095:D1096"/>
    <mergeCell ref="E1095:E1096"/>
    <mergeCell ref="F1095:F1096"/>
    <mergeCell ref="F1093:F1094"/>
    <mergeCell ref="G1093:G1094"/>
    <mergeCell ref="H1093:H1094"/>
    <mergeCell ref="I1093:I1094"/>
    <mergeCell ref="J1093:J1094"/>
    <mergeCell ref="K1093:K1094"/>
    <mergeCell ref="G1091:G1092"/>
    <mergeCell ref="H1091:H1092"/>
    <mergeCell ref="I1091:I1092"/>
    <mergeCell ref="J1091:J1092"/>
    <mergeCell ref="K1091:K1092"/>
    <mergeCell ref="A1093:A1094"/>
    <mergeCell ref="B1093:B1094"/>
    <mergeCell ref="C1093:C1094"/>
    <mergeCell ref="D1093:D1094"/>
    <mergeCell ref="E1093:E1094"/>
    <mergeCell ref="A1091:A1092"/>
    <mergeCell ref="B1091:B1092"/>
    <mergeCell ref="C1091:C1092"/>
    <mergeCell ref="D1091:D1092"/>
    <mergeCell ref="E1091:E1092"/>
    <mergeCell ref="F1091:F1092"/>
    <mergeCell ref="F1089:F1090"/>
    <mergeCell ref="G1089:G1090"/>
    <mergeCell ref="H1089:H1090"/>
    <mergeCell ref="I1089:I1090"/>
    <mergeCell ref="J1089:J1090"/>
    <mergeCell ref="K1089:K1090"/>
    <mergeCell ref="G1087:G1088"/>
    <mergeCell ref="H1087:H1088"/>
    <mergeCell ref="I1087:I1088"/>
    <mergeCell ref="J1087:J1088"/>
    <mergeCell ref="K1087:K1088"/>
    <mergeCell ref="A1089:A1090"/>
    <mergeCell ref="B1089:B1090"/>
    <mergeCell ref="C1089:C1090"/>
    <mergeCell ref="D1089:D1090"/>
    <mergeCell ref="E1089:E1090"/>
    <mergeCell ref="A1087:A1088"/>
    <mergeCell ref="B1087:B1088"/>
    <mergeCell ref="C1087:C1088"/>
    <mergeCell ref="D1087:D1088"/>
    <mergeCell ref="E1087:E1088"/>
    <mergeCell ref="F1087:F1088"/>
    <mergeCell ref="F1085:F1086"/>
    <mergeCell ref="G1085:G1086"/>
    <mergeCell ref="H1085:H1086"/>
    <mergeCell ref="I1085:I1086"/>
    <mergeCell ref="J1085:J1086"/>
    <mergeCell ref="K1085:K1086"/>
    <mergeCell ref="G1083:G1084"/>
    <mergeCell ref="H1083:H1084"/>
    <mergeCell ref="I1083:I1084"/>
    <mergeCell ref="J1083:J1084"/>
    <mergeCell ref="K1083:K1084"/>
    <mergeCell ref="A1085:A1086"/>
    <mergeCell ref="B1085:B1086"/>
    <mergeCell ref="C1085:C1086"/>
    <mergeCell ref="D1085:D1086"/>
    <mergeCell ref="E1085:E1086"/>
    <mergeCell ref="A1083:A1084"/>
    <mergeCell ref="B1083:B1084"/>
    <mergeCell ref="C1083:C1084"/>
    <mergeCell ref="D1083:D1084"/>
    <mergeCell ref="E1083:E1084"/>
    <mergeCell ref="F1083:F1084"/>
    <mergeCell ref="G1081:G1082"/>
    <mergeCell ref="H1081:H1082"/>
    <mergeCell ref="I1081:I1082"/>
    <mergeCell ref="J1081:J1082"/>
    <mergeCell ref="K1081:K1082"/>
    <mergeCell ref="H1079:H1080"/>
    <mergeCell ref="I1079:I1080"/>
    <mergeCell ref="J1079:J1080"/>
    <mergeCell ref="K1079:K1080"/>
    <mergeCell ref="A1081:A1082"/>
    <mergeCell ref="B1081:B1082"/>
    <mergeCell ref="C1081:C1082"/>
    <mergeCell ref="D1081:D1082"/>
    <mergeCell ref="E1081:E1082"/>
    <mergeCell ref="F1081:F1082"/>
    <mergeCell ref="F1075:F1076"/>
    <mergeCell ref="G1075:G1076"/>
    <mergeCell ref="H1075:H1076"/>
    <mergeCell ref="A1079:A1080"/>
    <mergeCell ref="B1079:B1080"/>
    <mergeCell ref="C1079:C1080"/>
    <mergeCell ref="D1079:D1080"/>
    <mergeCell ref="E1079:E1080"/>
    <mergeCell ref="F1079:F1080"/>
    <mergeCell ref="G1079:G1080"/>
    <mergeCell ref="G1073:G1074"/>
    <mergeCell ref="H1073:H1074"/>
    <mergeCell ref="I1073:I1074"/>
    <mergeCell ref="J1073:J1074"/>
    <mergeCell ref="K1073:K1074"/>
    <mergeCell ref="A1075:A1076"/>
    <mergeCell ref="B1075:B1076"/>
    <mergeCell ref="C1075:C1076"/>
    <mergeCell ref="D1075:D1076"/>
    <mergeCell ref="E1075:E1076"/>
    <mergeCell ref="A1073:A1074"/>
    <mergeCell ref="B1073:B1074"/>
    <mergeCell ref="C1073:C1074"/>
    <mergeCell ref="D1073:D1074"/>
    <mergeCell ref="E1073:E1074"/>
    <mergeCell ref="F1073:F1074"/>
    <mergeCell ref="F1071:F1072"/>
    <mergeCell ref="G1071:G1072"/>
    <mergeCell ref="H1071:H1072"/>
    <mergeCell ref="I1071:I1072"/>
    <mergeCell ref="J1071:J1072"/>
    <mergeCell ref="K1071:K1072"/>
    <mergeCell ref="G1069:G1070"/>
    <mergeCell ref="H1069:H1070"/>
    <mergeCell ref="I1069:I1070"/>
    <mergeCell ref="J1069:J1070"/>
    <mergeCell ref="K1069:K1070"/>
    <mergeCell ref="A1071:A1072"/>
    <mergeCell ref="B1071:B1072"/>
    <mergeCell ref="C1071:C1072"/>
    <mergeCell ref="D1071:D1072"/>
    <mergeCell ref="E1071:E1072"/>
    <mergeCell ref="A1069:A1070"/>
    <mergeCell ref="B1069:B1070"/>
    <mergeCell ref="C1069:C1070"/>
    <mergeCell ref="D1069:D1070"/>
    <mergeCell ref="E1069:E1070"/>
    <mergeCell ref="F1069:F1070"/>
    <mergeCell ref="F1067:F1068"/>
    <mergeCell ref="G1067:G1068"/>
    <mergeCell ref="H1067:H1068"/>
    <mergeCell ref="I1067:I1068"/>
    <mergeCell ref="J1067:J1068"/>
    <mergeCell ref="K1067:K1068"/>
    <mergeCell ref="G1065:G1066"/>
    <mergeCell ref="H1065:H1066"/>
    <mergeCell ref="I1065:I1066"/>
    <mergeCell ref="J1065:J1066"/>
    <mergeCell ref="K1065:K1066"/>
    <mergeCell ref="A1067:A1068"/>
    <mergeCell ref="B1067:B1068"/>
    <mergeCell ref="C1067:C1068"/>
    <mergeCell ref="D1067:D1068"/>
    <mergeCell ref="E1067:E1068"/>
    <mergeCell ref="A1065:A1066"/>
    <mergeCell ref="B1065:B1066"/>
    <mergeCell ref="C1065:C1066"/>
    <mergeCell ref="D1065:D1066"/>
    <mergeCell ref="E1065:E1066"/>
    <mergeCell ref="F1065:F1066"/>
    <mergeCell ref="F1063:F1064"/>
    <mergeCell ref="G1063:G1064"/>
    <mergeCell ref="H1063:H1064"/>
    <mergeCell ref="I1063:I1064"/>
    <mergeCell ref="J1063:J1064"/>
    <mergeCell ref="K1063:K1064"/>
    <mergeCell ref="G1061:G1062"/>
    <mergeCell ref="H1061:H1062"/>
    <mergeCell ref="I1061:I1062"/>
    <mergeCell ref="J1061:J1062"/>
    <mergeCell ref="K1061:K1062"/>
    <mergeCell ref="A1063:A1064"/>
    <mergeCell ref="B1063:B1064"/>
    <mergeCell ref="C1063:C1064"/>
    <mergeCell ref="D1063:D1064"/>
    <mergeCell ref="E1063:E1064"/>
    <mergeCell ref="A1061:A1062"/>
    <mergeCell ref="B1061:B1062"/>
    <mergeCell ref="C1061:C1062"/>
    <mergeCell ref="D1061:D1062"/>
    <mergeCell ref="E1061:E1062"/>
    <mergeCell ref="F1061:F1062"/>
    <mergeCell ref="F1059:F1060"/>
    <mergeCell ref="G1059:G1060"/>
    <mergeCell ref="H1059:H1060"/>
    <mergeCell ref="I1059:I1060"/>
    <mergeCell ref="J1059:J1060"/>
    <mergeCell ref="K1059:K1060"/>
    <mergeCell ref="G1057:G1058"/>
    <mergeCell ref="H1057:H1058"/>
    <mergeCell ref="I1057:I1058"/>
    <mergeCell ref="J1057:J1058"/>
    <mergeCell ref="K1057:K1058"/>
    <mergeCell ref="A1059:A1060"/>
    <mergeCell ref="B1059:B1060"/>
    <mergeCell ref="C1059:C1060"/>
    <mergeCell ref="D1059:D1060"/>
    <mergeCell ref="E1059:E1060"/>
    <mergeCell ref="A1057:A1058"/>
    <mergeCell ref="B1057:B1058"/>
    <mergeCell ref="C1057:C1058"/>
    <mergeCell ref="D1057:D1058"/>
    <mergeCell ref="E1057:E1058"/>
    <mergeCell ref="F1057:F1058"/>
    <mergeCell ref="F1055:F1056"/>
    <mergeCell ref="G1055:G1056"/>
    <mergeCell ref="H1055:H1056"/>
    <mergeCell ref="I1055:I1056"/>
    <mergeCell ref="J1055:J1056"/>
    <mergeCell ref="K1055:K1056"/>
    <mergeCell ref="G1053:G1054"/>
    <mergeCell ref="H1053:H1054"/>
    <mergeCell ref="I1053:I1054"/>
    <mergeCell ref="J1053:J1054"/>
    <mergeCell ref="K1053:K1054"/>
    <mergeCell ref="A1055:A1056"/>
    <mergeCell ref="B1055:B1056"/>
    <mergeCell ref="C1055:C1056"/>
    <mergeCell ref="D1055:D1056"/>
    <mergeCell ref="E1055:E1056"/>
    <mergeCell ref="A1053:A1054"/>
    <mergeCell ref="B1053:B1054"/>
    <mergeCell ref="C1053:C1054"/>
    <mergeCell ref="D1053:D1054"/>
    <mergeCell ref="E1053:E1054"/>
    <mergeCell ref="F1053:F1054"/>
    <mergeCell ref="F1051:F1052"/>
    <mergeCell ref="G1051:G1052"/>
    <mergeCell ref="H1051:H1052"/>
    <mergeCell ref="I1051:I1052"/>
    <mergeCell ref="J1051:J1052"/>
    <mergeCell ref="K1051:K1052"/>
    <mergeCell ref="G1049:G1050"/>
    <mergeCell ref="H1049:H1050"/>
    <mergeCell ref="I1049:I1050"/>
    <mergeCell ref="J1049:J1050"/>
    <mergeCell ref="K1049:K1050"/>
    <mergeCell ref="A1051:A1052"/>
    <mergeCell ref="B1051:B1052"/>
    <mergeCell ref="C1051:C1052"/>
    <mergeCell ref="D1051:D1052"/>
    <mergeCell ref="E1051:E1052"/>
    <mergeCell ref="A1049:A1050"/>
    <mergeCell ref="B1049:B1050"/>
    <mergeCell ref="C1049:C1050"/>
    <mergeCell ref="D1049:D1050"/>
    <mergeCell ref="E1049:E1050"/>
    <mergeCell ref="F1049:F1050"/>
    <mergeCell ref="F1047:F1048"/>
    <mergeCell ref="G1047:G1048"/>
    <mergeCell ref="H1047:H1048"/>
    <mergeCell ref="I1047:I1048"/>
    <mergeCell ref="J1047:J1048"/>
    <mergeCell ref="K1047:K1048"/>
    <mergeCell ref="G1045:G1046"/>
    <mergeCell ref="H1045:H1046"/>
    <mergeCell ref="I1045:I1046"/>
    <mergeCell ref="J1045:J1046"/>
    <mergeCell ref="K1045:K1046"/>
    <mergeCell ref="A1047:A1048"/>
    <mergeCell ref="B1047:B1048"/>
    <mergeCell ref="C1047:C1048"/>
    <mergeCell ref="D1047:D1048"/>
    <mergeCell ref="E1047:E1048"/>
    <mergeCell ref="A1045:A1046"/>
    <mergeCell ref="B1045:B1046"/>
    <mergeCell ref="C1045:C1046"/>
    <mergeCell ref="D1045:D1046"/>
    <mergeCell ref="E1045:E1046"/>
    <mergeCell ref="F1045:F1046"/>
    <mergeCell ref="F1043:F1044"/>
    <mergeCell ref="G1043:G1044"/>
    <mergeCell ref="H1043:H1044"/>
    <mergeCell ref="I1043:I1044"/>
    <mergeCell ref="J1043:J1044"/>
    <mergeCell ref="K1043:K1044"/>
    <mergeCell ref="G1041:G1042"/>
    <mergeCell ref="H1041:H1042"/>
    <mergeCell ref="I1041:I1042"/>
    <mergeCell ref="J1041:J1042"/>
    <mergeCell ref="K1041:K1042"/>
    <mergeCell ref="A1043:A1044"/>
    <mergeCell ref="B1043:B1044"/>
    <mergeCell ref="C1043:C1044"/>
    <mergeCell ref="D1043:D1044"/>
    <mergeCell ref="E1043:E1044"/>
    <mergeCell ref="A1041:A1042"/>
    <mergeCell ref="B1041:B1042"/>
    <mergeCell ref="C1041:C1042"/>
    <mergeCell ref="D1041:D1042"/>
    <mergeCell ref="E1041:E1042"/>
    <mergeCell ref="F1041:F1042"/>
    <mergeCell ref="F1039:F1040"/>
    <mergeCell ref="G1039:G1040"/>
    <mergeCell ref="H1039:H1040"/>
    <mergeCell ref="I1039:I1040"/>
    <mergeCell ref="J1039:J1040"/>
    <mergeCell ref="K1039:K1040"/>
    <mergeCell ref="G1037:G1038"/>
    <mergeCell ref="H1037:H1038"/>
    <mergeCell ref="I1037:I1038"/>
    <mergeCell ref="J1037:J1038"/>
    <mergeCell ref="K1037:K1038"/>
    <mergeCell ref="A1039:A1040"/>
    <mergeCell ref="B1039:B1040"/>
    <mergeCell ref="C1039:C1040"/>
    <mergeCell ref="D1039:D1040"/>
    <mergeCell ref="E1039:E1040"/>
    <mergeCell ref="A1037:A1038"/>
    <mergeCell ref="B1037:B1038"/>
    <mergeCell ref="C1037:C1038"/>
    <mergeCell ref="D1037:D1038"/>
    <mergeCell ref="E1037:E1038"/>
    <mergeCell ref="F1037:F1038"/>
    <mergeCell ref="F1035:F1036"/>
    <mergeCell ref="G1035:G1036"/>
    <mergeCell ref="H1035:H1036"/>
    <mergeCell ref="I1035:I1036"/>
    <mergeCell ref="J1035:J1036"/>
    <mergeCell ref="K1035:K1036"/>
    <mergeCell ref="G1033:G1034"/>
    <mergeCell ref="H1033:H1034"/>
    <mergeCell ref="I1033:I1034"/>
    <mergeCell ref="J1033:J1034"/>
    <mergeCell ref="K1033:K1034"/>
    <mergeCell ref="A1035:A1036"/>
    <mergeCell ref="B1035:B1036"/>
    <mergeCell ref="C1035:C1036"/>
    <mergeCell ref="D1035:D1036"/>
    <mergeCell ref="E1035:E1036"/>
    <mergeCell ref="A1033:A1034"/>
    <mergeCell ref="B1033:B1034"/>
    <mergeCell ref="C1033:C1034"/>
    <mergeCell ref="D1033:D1034"/>
    <mergeCell ref="E1033:E1034"/>
    <mergeCell ref="F1033:F1034"/>
    <mergeCell ref="F1031:F1032"/>
    <mergeCell ref="G1031:G1032"/>
    <mergeCell ref="H1031:H1032"/>
    <mergeCell ref="I1031:I1032"/>
    <mergeCell ref="J1031:J1032"/>
    <mergeCell ref="K1031:K1032"/>
    <mergeCell ref="G1029:G1030"/>
    <mergeCell ref="H1029:H1030"/>
    <mergeCell ref="I1029:I1030"/>
    <mergeCell ref="J1029:J1030"/>
    <mergeCell ref="K1029:K1030"/>
    <mergeCell ref="A1031:A1032"/>
    <mergeCell ref="B1031:B1032"/>
    <mergeCell ref="C1031:C1032"/>
    <mergeCell ref="D1031:D1032"/>
    <mergeCell ref="E1031:E1032"/>
    <mergeCell ref="A1029:A1030"/>
    <mergeCell ref="B1029:B1030"/>
    <mergeCell ref="C1029:C1030"/>
    <mergeCell ref="D1029:D1030"/>
    <mergeCell ref="E1029:E1030"/>
    <mergeCell ref="F1029:F1030"/>
    <mergeCell ref="F1027:F1028"/>
    <mergeCell ref="G1027:G1028"/>
    <mergeCell ref="H1027:H1028"/>
    <mergeCell ref="I1027:I1028"/>
    <mergeCell ref="J1027:J1028"/>
    <mergeCell ref="K1027:K1028"/>
    <mergeCell ref="G1025:G1026"/>
    <mergeCell ref="H1025:H1026"/>
    <mergeCell ref="I1025:I1026"/>
    <mergeCell ref="J1025:J1026"/>
    <mergeCell ref="K1025:K1026"/>
    <mergeCell ref="A1027:A1028"/>
    <mergeCell ref="B1027:B1028"/>
    <mergeCell ref="C1027:C1028"/>
    <mergeCell ref="D1027:D1028"/>
    <mergeCell ref="E1027:E1028"/>
    <mergeCell ref="H1023:H1024"/>
    <mergeCell ref="I1023:I1024"/>
    <mergeCell ref="J1023:J1024"/>
    <mergeCell ref="K1023:K1024"/>
    <mergeCell ref="A1025:A1026"/>
    <mergeCell ref="B1025:B1026"/>
    <mergeCell ref="C1025:C1026"/>
    <mergeCell ref="D1025:D1026"/>
    <mergeCell ref="E1025:E1026"/>
    <mergeCell ref="F1025:F1026"/>
    <mergeCell ref="I1021:I1022"/>
    <mergeCell ref="J1021:J1022"/>
    <mergeCell ref="K1021:K1022"/>
    <mergeCell ref="A1023:A1024"/>
    <mergeCell ref="B1023:B1024"/>
    <mergeCell ref="C1023:C1024"/>
    <mergeCell ref="D1023:D1024"/>
    <mergeCell ref="E1023:E1024"/>
    <mergeCell ref="F1023:F1024"/>
    <mergeCell ref="G1023:G1024"/>
    <mergeCell ref="G1017:G1018"/>
    <mergeCell ref="H1017:H1018"/>
    <mergeCell ref="A1021:A1022"/>
    <mergeCell ref="B1021:B1022"/>
    <mergeCell ref="C1021:C1022"/>
    <mergeCell ref="D1021:D1022"/>
    <mergeCell ref="E1021:E1022"/>
    <mergeCell ref="F1021:F1022"/>
    <mergeCell ref="G1021:G1022"/>
    <mergeCell ref="H1021:H1022"/>
    <mergeCell ref="A1017:A1018"/>
    <mergeCell ref="B1017:B1018"/>
    <mergeCell ref="C1017:C1018"/>
    <mergeCell ref="D1017:D1018"/>
    <mergeCell ref="E1017:E1018"/>
    <mergeCell ref="F1017:F1018"/>
    <mergeCell ref="F1015:F1016"/>
    <mergeCell ref="G1015:G1016"/>
    <mergeCell ref="H1015:H1016"/>
    <mergeCell ref="I1015:I1016"/>
    <mergeCell ref="J1015:J1016"/>
    <mergeCell ref="K1015:K1016"/>
    <mergeCell ref="G1013:G1014"/>
    <mergeCell ref="H1013:H1014"/>
    <mergeCell ref="I1013:I1014"/>
    <mergeCell ref="J1013:J1014"/>
    <mergeCell ref="K1013:K1014"/>
    <mergeCell ref="A1015:A1016"/>
    <mergeCell ref="B1015:B1016"/>
    <mergeCell ref="C1015:C1016"/>
    <mergeCell ref="D1015:D1016"/>
    <mergeCell ref="E1015:E1016"/>
    <mergeCell ref="A1013:A1014"/>
    <mergeCell ref="B1013:B1014"/>
    <mergeCell ref="C1013:C1014"/>
    <mergeCell ref="D1013:D1014"/>
    <mergeCell ref="E1013:E1014"/>
    <mergeCell ref="F1013:F1014"/>
    <mergeCell ref="F1011:F1012"/>
    <mergeCell ref="G1011:G1012"/>
    <mergeCell ref="H1011:H1012"/>
    <mergeCell ref="I1011:I1012"/>
    <mergeCell ref="J1011:J1012"/>
    <mergeCell ref="K1011:K1012"/>
    <mergeCell ref="G1009:G1010"/>
    <mergeCell ref="H1009:H1010"/>
    <mergeCell ref="I1009:I1010"/>
    <mergeCell ref="J1009:J1010"/>
    <mergeCell ref="K1009:K1010"/>
    <mergeCell ref="A1011:A1012"/>
    <mergeCell ref="B1011:B1012"/>
    <mergeCell ref="C1011:C1012"/>
    <mergeCell ref="D1011:D1012"/>
    <mergeCell ref="E1011:E1012"/>
    <mergeCell ref="A1009:A1010"/>
    <mergeCell ref="B1009:B1010"/>
    <mergeCell ref="C1009:C1010"/>
    <mergeCell ref="D1009:D1010"/>
    <mergeCell ref="E1009:E1010"/>
    <mergeCell ref="F1009:F1010"/>
    <mergeCell ref="F1007:F1008"/>
    <mergeCell ref="G1007:G1008"/>
    <mergeCell ref="H1007:H1008"/>
    <mergeCell ref="I1007:I1008"/>
    <mergeCell ref="J1007:J1008"/>
    <mergeCell ref="K1007:K1008"/>
    <mergeCell ref="G1005:G1006"/>
    <mergeCell ref="H1005:H1006"/>
    <mergeCell ref="I1005:I1006"/>
    <mergeCell ref="J1005:J1006"/>
    <mergeCell ref="K1005:K1006"/>
    <mergeCell ref="A1007:A1008"/>
    <mergeCell ref="B1007:B1008"/>
    <mergeCell ref="C1007:C1008"/>
    <mergeCell ref="D1007:D1008"/>
    <mergeCell ref="E1007:E1008"/>
    <mergeCell ref="A1005:A1006"/>
    <mergeCell ref="B1005:B1006"/>
    <mergeCell ref="C1005:C1006"/>
    <mergeCell ref="D1005:D1006"/>
    <mergeCell ref="E1005:E1006"/>
    <mergeCell ref="F1005:F1006"/>
    <mergeCell ref="F1003:F1004"/>
    <mergeCell ref="G1003:G1004"/>
    <mergeCell ref="H1003:H1004"/>
    <mergeCell ref="I1003:I1004"/>
    <mergeCell ref="J1003:J1004"/>
    <mergeCell ref="K1003:K1004"/>
    <mergeCell ref="G1001:G1002"/>
    <mergeCell ref="H1001:H1002"/>
    <mergeCell ref="I1001:I1002"/>
    <mergeCell ref="J1001:J1002"/>
    <mergeCell ref="K1001:K1002"/>
    <mergeCell ref="A1003:A1004"/>
    <mergeCell ref="B1003:B1004"/>
    <mergeCell ref="C1003:C1004"/>
    <mergeCell ref="D1003:D1004"/>
    <mergeCell ref="E1003:E1004"/>
    <mergeCell ref="A1001:A1002"/>
    <mergeCell ref="B1001:B1002"/>
    <mergeCell ref="C1001:C1002"/>
    <mergeCell ref="D1001:D1002"/>
    <mergeCell ref="E1001:E1002"/>
    <mergeCell ref="F1001:F1002"/>
    <mergeCell ref="F999:F1000"/>
    <mergeCell ref="G999:G1000"/>
    <mergeCell ref="H999:H1000"/>
    <mergeCell ref="I999:I1000"/>
    <mergeCell ref="J999:J1000"/>
    <mergeCell ref="K999:K1000"/>
    <mergeCell ref="G997:G998"/>
    <mergeCell ref="H997:H998"/>
    <mergeCell ref="I997:I998"/>
    <mergeCell ref="J997:J998"/>
    <mergeCell ref="K997:K998"/>
    <mergeCell ref="A999:A1000"/>
    <mergeCell ref="B999:B1000"/>
    <mergeCell ref="C999:C1000"/>
    <mergeCell ref="D999:D1000"/>
    <mergeCell ref="E999:E1000"/>
    <mergeCell ref="A997:A998"/>
    <mergeCell ref="B997:B998"/>
    <mergeCell ref="C997:C998"/>
    <mergeCell ref="D997:D998"/>
    <mergeCell ref="E997:E998"/>
    <mergeCell ref="F997:F998"/>
    <mergeCell ref="F995:F996"/>
    <mergeCell ref="G995:G996"/>
    <mergeCell ref="H995:H996"/>
    <mergeCell ref="I995:I996"/>
    <mergeCell ref="J995:J996"/>
    <mergeCell ref="K995:K996"/>
    <mergeCell ref="G993:G994"/>
    <mergeCell ref="H993:H994"/>
    <mergeCell ref="I993:I994"/>
    <mergeCell ref="J993:J994"/>
    <mergeCell ref="K993:K994"/>
    <mergeCell ref="A995:A996"/>
    <mergeCell ref="B995:B996"/>
    <mergeCell ref="C995:C996"/>
    <mergeCell ref="D995:D996"/>
    <mergeCell ref="E995:E996"/>
    <mergeCell ref="A993:A994"/>
    <mergeCell ref="B993:B994"/>
    <mergeCell ref="C993:C994"/>
    <mergeCell ref="D993:D994"/>
    <mergeCell ref="E993:E994"/>
    <mergeCell ref="F993:F994"/>
    <mergeCell ref="F991:F992"/>
    <mergeCell ref="G991:G992"/>
    <mergeCell ref="H991:H992"/>
    <mergeCell ref="I991:I992"/>
    <mergeCell ref="J991:J992"/>
    <mergeCell ref="K991:K992"/>
    <mergeCell ref="G989:G990"/>
    <mergeCell ref="H989:H990"/>
    <mergeCell ref="I989:I990"/>
    <mergeCell ref="J989:J990"/>
    <mergeCell ref="K989:K990"/>
    <mergeCell ref="A991:A992"/>
    <mergeCell ref="B991:B992"/>
    <mergeCell ref="C991:C992"/>
    <mergeCell ref="D991:D992"/>
    <mergeCell ref="E991:E992"/>
    <mergeCell ref="A989:A990"/>
    <mergeCell ref="B989:B990"/>
    <mergeCell ref="C989:C990"/>
    <mergeCell ref="D989:D990"/>
    <mergeCell ref="E989:E990"/>
    <mergeCell ref="F989:F990"/>
    <mergeCell ref="F987:F988"/>
    <mergeCell ref="G987:G988"/>
    <mergeCell ref="H987:H988"/>
    <mergeCell ref="I987:I988"/>
    <mergeCell ref="J987:J988"/>
    <mergeCell ref="K987:K988"/>
    <mergeCell ref="G985:G986"/>
    <mergeCell ref="H985:H986"/>
    <mergeCell ref="I985:I986"/>
    <mergeCell ref="J985:J986"/>
    <mergeCell ref="K985:K986"/>
    <mergeCell ref="A987:A988"/>
    <mergeCell ref="B987:B988"/>
    <mergeCell ref="C987:C988"/>
    <mergeCell ref="D987:D988"/>
    <mergeCell ref="E987:E988"/>
    <mergeCell ref="A985:A986"/>
    <mergeCell ref="B985:B986"/>
    <mergeCell ref="C985:C986"/>
    <mergeCell ref="D985:D986"/>
    <mergeCell ref="E985:E986"/>
    <mergeCell ref="F985:F986"/>
    <mergeCell ref="F983:F984"/>
    <mergeCell ref="G983:G984"/>
    <mergeCell ref="H983:H984"/>
    <mergeCell ref="I983:I984"/>
    <mergeCell ref="J983:J984"/>
    <mergeCell ref="K983:K984"/>
    <mergeCell ref="G981:G982"/>
    <mergeCell ref="H981:H982"/>
    <mergeCell ref="I981:I982"/>
    <mergeCell ref="J981:J982"/>
    <mergeCell ref="K981:K982"/>
    <mergeCell ref="A983:A984"/>
    <mergeCell ref="B983:B984"/>
    <mergeCell ref="C983:C984"/>
    <mergeCell ref="D983:D984"/>
    <mergeCell ref="E983:E984"/>
    <mergeCell ref="A981:A982"/>
    <mergeCell ref="B981:B982"/>
    <mergeCell ref="C981:C982"/>
    <mergeCell ref="D981:D982"/>
    <mergeCell ref="E981:E982"/>
    <mergeCell ref="F981:F982"/>
    <mergeCell ref="F979:F980"/>
    <mergeCell ref="G979:G980"/>
    <mergeCell ref="H979:H980"/>
    <mergeCell ref="I979:I980"/>
    <mergeCell ref="J979:J980"/>
    <mergeCell ref="K979:K980"/>
    <mergeCell ref="G977:G978"/>
    <mergeCell ref="H977:H978"/>
    <mergeCell ref="I977:I978"/>
    <mergeCell ref="J977:J978"/>
    <mergeCell ref="K977:K978"/>
    <mergeCell ref="A979:A980"/>
    <mergeCell ref="B979:B980"/>
    <mergeCell ref="C979:C980"/>
    <mergeCell ref="D979:D980"/>
    <mergeCell ref="E979:E980"/>
    <mergeCell ref="A977:A978"/>
    <mergeCell ref="B977:B978"/>
    <mergeCell ref="C977:C978"/>
    <mergeCell ref="D977:D978"/>
    <mergeCell ref="E977:E978"/>
    <mergeCell ref="F977:F978"/>
    <mergeCell ref="F975:F976"/>
    <mergeCell ref="G975:G976"/>
    <mergeCell ref="H975:H976"/>
    <mergeCell ref="I975:I976"/>
    <mergeCell ref="J975:J976"/>
    <mergeCell ref="K975:K976"/>
    <mergeCell ref="G973:G974"/>
    <mergeCell ref="H973:H974"/>
    <mergeCell ref="I973:I974"/>
    <mergeCell ref="J973:J974"/>
    <mergeCell ref="K973:K974"/>
    <mergeCell ref="A975:A976"/>
    <mergeCell ref="B975:B976"/>
    <mergeCell ref="C975:C976"/>
    <mergeCell ref="D975:D976"/>
    <mergeCell ref="E975:E976"/>
    <mergeCell ref="A973:A974"/>
    <mergeCell ref="B973:B974"/>
    <mergeCell ref="C973:C974"/>
    <mergeCell ref="D973:D974"/>
    <mergeCell ref="E973:E974"/>
    <mergeCell ref="F973:F974"/>
    <mergeCell ref="F971:F972"/>
    <mergeCell ref="G971:G972"/>
    <mergeCell ref="H971:H972"/>
    <mergeCell ref="I971:I972"/>
    <mergeCell ref="J971:J972"/>
    <mergeCell ref="K971:K972"/>
    <mergeCell ref="G969:G970"/>
    <mergeCell ref="H969:H970"/>
    <mergeCell ref="I969:I970"/>
    <mergeCell ref="J969:J970"/>
    <mergeCell ref="K969:K970"/>
    <mergeCell ref="A971:A972"/>
    <mergeCell ref="B971:B972"/>
    <mergeCell ref="C971:C972"/>
    <mergeCell ref="D971:D972"/>
    <mergeCell ref="E971:E972"/>
    <mergeCell ref="A969:A970"/>
    <mergeCell ref="B969:B970"/>
    <mergeCell ref="C969:C970"/>
    <mergeCell ref="D969:D970"/>
    <mergeCell ref="E969:E970"/>
    <mergeCell ref="F969:F970"/>
    <mergeCell ref="F967:F968"/>
    <mergeCell ref="G967:G968"/>
    <mergeCell ref="H967:H968"/>
    <mergeCell ref="I967:I968"/>
    <mergeCell ref="J967:J968"/>
    <mergeCell ref="K967:K968"/>
    <mergeCell ref="G965:G966"/>
    <mergeCell ref="H965:H966"/>
    <mergeCell ref="I965:I966"/>
    <mergeCell ref="J965:J966"/>
    <mergeCell ref="K965:K966"/>
    <mergeCell ref="A967:A968"/>
    <mergeCell ref="B967:B968"/>
    <mergeCell ref="C967:C968"/>
    <mergeCell ref="D967:D968"/>
    <mergeCell ref="E967:E968"/>
    <mergeCell ref="A965:A966"/>
    <mergeCell ref="B965:B966"/>
    <mergeCell ref="C965:C966"/>
    <mergeCell ref="D965:D966"/>
    <mergeCell ref="E965:E966"/>
    <mergeCell ref="F965:F966"/>
    <mergeCell ref="F963:F964"/>
    <mergeCell ref="G963:G964"/>
    <mergeCell ref="H963:H964"/>
    <mergeCell ref="I963:I964"/>
    <mergeCell ref="J963:J964"/>
    <mergeCell ref="K963:K964"/>
    <mergeCell ref="G961:G962"/>
    <mergeCell ref="H961:H962"/>
    <mergeCell ref="I961:I962"/>
    <mergeCell ref="J961:J962"/>
    <mergeCell ref="K961:K962"/>
    <mergeCell ref="A963:A964"/>
    <mergeCell ref="B963:B964"/>
    <mergeCell ref="C963:C964"/>
    <mergeCell ref="D963:D964"/>
    <mergeCell ref="E963:E964"/>
    <mergeCell ref="A961:A962"/>
    <mergeCell ref="B961:B962"/>
    <mergeCell ref="C961:C962"/>
    <mergeCell ref="D961:D962"/>
    <mergeCell ref="E961:E962"/>
    <mergeCell ref="F961:F962"/>
    <mergeCell ref="F959:F960"/>
    <mergeCell ref="G959:G960"/>
    <mergeCell ref="H959:H960"/>
    <mergeCell ref="I959:I960"/>
    <mergeCell ref="J959:J960"/>
    <mergeCell ref="K959:K960"/>
    <mergeCell ref="G957:G958"/>
    <mergeCell ref="H957:H958"/>
    <mergeCell ref="I957:I958"/>
    <mergeCell ref="J957:J958"/>
    <mergeCell ref="K957:K958"/>
    <mergeCell ref="A959:A960"/>
    <mergeCell ref="B959:B960"/>
    <mergeCell ref="C959:C960"/>
    <mergeCell ref="D959:D960"/>
    <mergeCell ref="E959:E960"/>
    <mergeCell ref="A957:A958"/>
    <mergeCell ref="B957:B958"/>
    <mergeCell ref="C957:C958"/>
    <mergeCell ref="D957:D958"/>
    <mergeCell ref="E957:E958"/>
    <mergeCell ref="F957:F958"/>
    <mergeCell ref="F955:F956"/>
    <mergeCell ref="G955:G956"/>
    <mergeCell ref="H955:H956"/>
    <mergeCell ref="I955:I956"/>
    <mergeCell ref="J955:J956"/>
    <mergeCell ref="K955:K956"/>
    <mergeCell ref="G953:G954"/>
    <mergeCell ref="H953:H954"/>
    <mergeCell ref="I953:I954"/>
    <mergeCell ref="J953:J954"/>
    <mergeCell ref="K953:K954"/>
    <mergeCell ref="A955:A956"/>
    <mergeCell ref="B955:B956"/>
    <mergeCell ref="C955:C956"/>
    <mergeCell ref="D955:D956"/>
    <mergeCell ref="E955:E956"/>
    <mergeCell ref="A953:A954"/>
    <mergeCell ref="B953:B954"/>
    <mergeCell ref="C953:C954"/>
    <mergeCell ref="D953:D954"/>
    <mergeCell ref="E953:E954"/>
    <mergeCell ref="F953:F954"/>
    <mergeCell ref="F951:F952"/>
    <mergeCell ref="G951:G952"/>
    <mergeCell ref="H951:H952"/>
    <mergeCell ref="I951:I952"/>
    <mergeCell ref="J951:J952"/>
    <mergeCell ref="K951:K952"/>
    <mergeCell ref="G949:G950"/>
    <mergeCell ref="H949:H950"/>
    <mergeCell ref="I949:I950"/>
    <mergeCell ref="J949:J950"/>
    <mergeCell ref="K949:K950"/>
    <mergeCell ref="A951:A952"/>
    <mergeCell ref="B951:B952"/>
    <mergeCell ref="C951:C952"/>
    <mergeCell ref="D951:D952"/>
    <mergeCell ref="E951:E952"/>
    <mergeCell ref="A949:A950"/>
    <mergeCell ref="B949:B950"/>
    <mergeCell ref="C949:C950"/>
    <mergeCell ref="D949:D950"/>
    <mergeCell ref="E949:E950"/>
    <mergeCell ref="F949:F950"/>
    <mergeCell ref="G947:G948"/>
    <mergeCell ref="H947:H948"/>
    <mergeCell ref="I947:I948"/>
    <mergeCell ref="J947:J948"/>
    <mergeCell ref="K947:K948"/>
    <mergeCell ref="A947:A948"/>
    <mergeCell ref="B947:B948"/>
    <mergeCell ref="C947:C948"/>
    <mergeCell ref="D947:D948"/>
    <mergeCell ref="E947:E948"/>
    <mergeCell ref="F947:F948"/>
    <mergeCell ref="F945:F946"/>
    <mergeCell ref="G945:G946"/>
    <mergeCell ref="H945:H946"/>
    <mergeCell ref="I945:I946"/>
    <mergeCell ref="J945:J946"/>
    <mergeCell ref="K945:K946"/>
    <mergeCell ref="G943:G944"/>
    <mergeCell ref="H943:H944"/>
    <mergeCell ref="I943:I944"/>
    <mergeCell ref="J943:J944"/>
    <mergeCell ref="K943:K944"/>
    <mergeCell ref="A945:A946"/>
    <mergeCell ref="B945:B946"/>
    <mergeCell ref="C945:C946"/>
    <mergeCell ref="D945:D946"/>
    <mergeCell ref="E945:E946"/>
    <mergeCell ref="A943:A944"/>
    <mergeCell ref="B943:B944"/>
    <mergeCell ref="C943:C944"/>
    <mergeCell ref="D943:D944"/>
    <mergeCell ref="E943:E944"/>
    <mergeCell ref="F943:F944"/>
    <mergeCell ref="F941:F942"/>
    <mergeCell ref="G941:G942"/>
    <mergeCell ref="H941:H942"/>
    <mergeCell ref="I941:I942"/>
    <mergeCell ref="J941:J942"/>
    <mergeCell ref="K941:K942"/>
    <mergeCell ref="G939:G940"/>
    <mergeCell ref="H939:H940"/>
    <mergeCell ref="I939:I940"/>
    <mergeCell ref="J939:J940"/>
    <mergeCell ref="K939:K940"/>
    <mergeCell ref="A941:A942"/>
    <mergeCell ref="B941:B942"/>
    <mergeCell ref="C941:C942"/>
    <mergeCell ref="D941:D942"/>
    <mergeCell ref="E941:E942"/>
    <mergeCell ref="A939:A940"/>
    <mergeCell ref="B939:B940"/>
    <mergeCell ref="C939:C940"/>
    <mergeCell ref="D939:D940"/>
    <mergeCell ref="E939:E940"/>
    <mergeCell ref="F939:F940"/>
    <mergeCell ref="F937:F938"/>
    <mergeCell ref="G937:G938"/>
    <mergeCell ref="H937:H938"/>
    <mergeCell ref="I937:I938"/>
    <mergeCell ref="J937:J938"/>
    <mergeCell ref="K937:K938"/>
    <mergeCell ref="G935:G936"/>
    <mergeCell ref="H935:H936"/>
    <mergeCell ref="I935:I936"/>
    <mergeCell ref="J935:J936"/>
    <mergeCell ref="K935:K936"/>
    <mergeCell ref="A937:A938"/>
    <mergeCell ref="B937:B938"/>
    <mergeCell ref="C937:C938"/>
    <mergeCell ref="D937:D938"/>
    <mergeCell ref="E937:E938"/>
    <mergeCell ref="A935:A936"/>
    <mergeCell ref="B935:B936"/>
    <mergeCell ref="C935:C936"/>
    <mergeCell ref="D935:D936"/>
    <mergeCell ref="E935:E936"/>
    <mergeCell ref="F935:F936"/>
    <mergeCell ref="F933:F934"/>
    <mergeCell ref="G933:G934"/>
    <mergeCell ref="H933:H934"/>
    <mergeCell ref="I933:I934"/>
    <mergeCell ref="J933:J934"/>
    <mergeCell ref="K933:K934"/>
    <mergeCell ref="G931:G932"/>
    <mergeCell ref="H931:H932"/>
    <mergeCell ref="I931:I932"/>
    <mergeCell ref="J931:J932"/>
    <mergeCell ref="K931:K932"/>
    <mergeCell ref="A933:A934"/>
    <mergeCell ref="B933:B934"/>
    <mergeCell ref="C933:C934"/>
    <mergeCell ref="D933:D934"/>
    <mergeCell ref="E933:E934"/>
    <mergeCell ref="A931:A932"/>
    <mergeCell ref="B931:B932"/>
    <mergeCell ref="C931:C932"/>
    <mergeCell ref="D931:D932"/>
    <mergeCell ref="E931:E932"/>
    <mergeCell ref="F931:F932"/>
    <mergeCell ref="F929:F930"/>
    <mergeCell ref="G929:G930"/>
    <mergeCell ref="H929:H930"/>
    <mergeCell ref="I929:I930"/>
    <mergeCell ref="J929:J930"/>
    <mergeCell ref="K929:K930"/>
    <mergeCell ref="G927:G928"/>
    <mergeCell ref="H927:H928"/>
    <mergeCell ref="I927:I928"/>
    <mergeCell ref="J927:J928"/>
    <mergeCell ref="K927:K928"/>
    <mergeCell ref="A929:A930"/>
    <mergeCell ref="B929:B930"/>
    <mergeCell ref="C929:C930"/>
    <mergeCell ref="D929:D930"/>
    <mergeCell ref="E929:E930"/>
    <mergeCell ref="A927:A928"/>
    <mergeCell ref="B927:B928"/>
    <mergeCell ref="C927:C928"/>
    <mergeCell ref="D927:D928"/>
    <mergeCell ref="E927:E928"/>
    <mergeCell ref="F927:F928"/>
    <mergeCell ref="F925:F926"/>
    <mergeCell ref="G925:G926"/>
    <mergeCell ref="H925:H926"/>
    <mergeCell ref="I925:I926"/>
    <mergeCell ref="J925:J926"/>
    <mergeCell ref="K925:K926"/>
    <mergeCell ref="G923:G924"/>
    <mergeCell ref="H923:H924"/>
    <mergeCell ref="I923:I924"/>
    <mergeCell ref="J923:J924"/>
    <mergeCell ref="K923:K924"/>
    <mergeCell ref="A925:A926"/>
    <mergeCell ref="B925:B926"/>
    <mergeCell ref="C925:C926"/>
    <mergeCell ref="D925:D926"/>
    <mergeCell ref="E925:E926"/>
    <mergeCell ref="A923:A924"/>
    <mergeCell ref="B923:B924"/>
    <mergeCell ref="C923:C924"/>
    <mergeCell ref="D923:D924"/>
    <mergeCell ref="E923:E924"/>
    <mergeCell ref="F923:F924"/>
    <mergeCell ref="F921:F922"/>
    <mergeCell ref="G921:G922"/>
    <mergeCell ref="H921:H922"/>
    <mergeCell ref="I921:I922"/>
    <mergeCell ref="J921:J922"/>
    <mergeCell ref="K921:K922"/>
    <mergeCell ref="G919:G920"/>
    <mergeCell ref="H919:H920"/>
    <mergeCell ref="I919:I920"/>
    <mergeCell ref="J919:J920"/>
    <mergeCell ref="K919:K920"/>
    <mergeCell ref="A921:A922"/>
    <mergeCell ref="B921:B922"/>
    <mergeCell ref="C921:C922"/>
    <mergeCell ref="D921:D922"/>
    <mergeCell ref="E921:E922"/>
    <mergeCell ref="A919:A920"/>
    <mergeCell ref="B919:B920"/>
    <mergeCell ref="C919:C920"/>
    <mergeCell ref="D919:D920"/>
    <mergeCell ref="E919:E920"/>
    <mergeCell ref="F919:F920"/>
    <mergeCell ref="F917:F918"/>
    <mergeCell ref="G917:G918"/>
    <mergeCell ref="H917:H918"/>
    <mergeCell ref="I917:I918"/>
    <mergeCell ref="J917:J918"/>
    <mergeCell ref="K917:K918"/>
    <mergeCell ref="G915:G916"/>
    <mergeCell ref="H915:H916"/>
    <mergeCell ref="I915:I916"/>
    <mergeCell ref="J915:J916"/>
    <mergeCell ref="K915:K916"/>
    <mergeCell ref="A917:A918"/>
    <mergeCell ref="B917:B918"/>
    <mergeCell ref="C917:C918"/>
    <mergeCell ref="D917:D918"/>
    <mergeCell ref="E917:E918"/>
    <mergeCell ref="A915:A916"/>
    <mergeCell ref="B915:B916"/>
    <mergeCell ref="C915:C916"/>
    <mergeCell ref="D915:D916"/>
    <mergeCell ref="E915:E916"/>
    <mergeCell ref="F915:F916"/>
    <mergeCell ref="F913:F914"/>
    <mergeCell ref="G913:G914"/>
    <mergeCell ref="H913:H914"/>
    <mergeCell ref="I913:I914"/>
    <mergeCell ref="J913:J914"/>
    <mergeCell ref="K913:K914"/>
    <mergeCell ref="G911:G912"/>
    <mergeCell ref="H911:H912"/>
    <mergeCell ref="I911:I912"/>
    <mergeCell ref="J911:J912"/>
    <mergeCell ref="K911:K912"/>
    <mergeCell ref="A913:A914"/>
    <mergeCell ref="B913:B914"/>
    <mergeCell ref="C913:C914"/>
    <mergeCell ref="D913:D914"/>
    <mergeCell ref="E913:E914"/>
    <mergeCell ref="H909:H910"/>
    <mergeCell ref="I909:I910"/>
    <mergeCell ref="J909:J910"/>
    <mergeCell ref="K909:K910"/>
    <mergeCell ref="A911:A912"/>
    <mergeCell ref="B911:B912"/>
    <mergeCell ref="C911:C912"/>
    <mergeCell ref="D911:D912"/>
    <mergeCell ref="E911:E912"/>
    <mergeCell ref="F911:F912"/>
    <mergeCell ref="I907:I908"/>
    <mergeCell ref="J907:J908"/>
    <mergeCell ref="K907:K908"/>
    <mergeCell ref="A909:A910"/>
    <mergeCell ref="B909:B910"/>
    <mergeCell ref="C909:C910"/>
    <mergeCell ref="D909:D910"/>
    <mergeCell ref="E909:E910"/>
    <mergeCell ref="F909:F910"/>
    <mergeCell ref="G909:G910"/>
    <mergeCell ref="G903:G904"/>
    <mergeCell ref="H903:H904"/>
    <mergeCell ref="A907:A908"/>
    <mergeCell ref="B907:B908"/>
    <mergeCell ref="C907:C908"/>
    <mergeCell ref="D907:D908"/>
    <mergeCell ref="E907:E908"/>
    <mergeCell ref="F907:F908"/>
    <mergeCell ref="G907:G908"/>
    <mergeCell ref="H907:H908"/>
    <mergeCell ref="A903:A904"/>
    <mergeCell ref="B903:B904"/>
    <mergeCell ref="C903:C904"/>
    <mergeCell ref="D903:D904"/>
    <mergeCell ref="E903:E904"/>
    <mergeCell ref="F903:F904"/>
    <mergeCell ref="F901:F902"/>
    <mergeCell ref="G901:G902"/>
    <mergeCell ref="H901:H902"/>
    <mergeCell ref="I901:I902"/>
    <mergeCell ref="J901:J902"/>
    <mergeCell ref="K901:K902"/>
    <mergeCell ref="G899:G900"/>
    <mergeCell ref="H899:H900"/>
    <mergeCell ref="I899:I900"/>
    <mergeCell ref="J899:J900"/>
    <mergeCell ref="K899:K900"/>
    <mergeCell ref="A901:A902"/>
    <mergeCell ref="B901:B902"/>
    <mergeCell ref="C901:C902"/>
    <mergeCell ref="D901:D902"/>
    <mergeCell ref="E901:E902"/>
    <mergeCell ref="A899:A900"/>
    <mergeCell ref="B899:B900"/>
    <mergeCell ref="C899:C900"/>
    <mergeCell ref="D899:D900"/>
    <mergeCell ref="E899:E900"/>
    <mergeCell ref="F899:F900"/>
    <mergeCell ref="F897:F898"/>
    <mergeCell ref="G897:G898"/>
    <mergeCell ref="H897:H898"/>
    <mergeCell ref="I897:I898"/>
    <mergeCell ref="J897:J898"/>
    <mergeCell ref="K897:K898"/>
    <mergeCell ref="G895:G896"/>
    <mergeCell ref="H895:H896"/>
    <mergeCell ref="I895:I896"/>
    <mergeCell ref="J895:J896"/>
    <mergeCell ref="K895:K896"/>
    <mergeCell ref="A897:A898"/>
    <mergeCell ref="B897:B898"/>
    <mergeCell ref="C897:C898"/>
    <mergeCell ref="D897:D898"/>
    <mergeCell ref="E897:E898"/>
    <mergeCell ref="A895:A896"/>
    <mergeCell ref="B895:B896"/>
    <mergeCell ref="C895:C896"/>
    <mergeCell ref="D895:D896"/>
    <mergeCell ref="E895:E896"/>
    <mergeCell ref="F895:F896"/>
    <mergeCell ref="F893:F894"/>
    <mergeCell ref="G893:G894"/>
    <mergeCell ref="H893:H894"/>
    <mergeCell ref="I893:I894"/>
    <mergeCell ref="J893:J894"/>
    <mergeCell ref="K893:K894"/>
    <mergeCell ref="G891:G892"/>
    <mergeCell ref="H891:H892"/>
    <mergeCell ref="I891:I892"/>
    <mergeCell ref="J891:J892"/>
    <mergeCell ref="K891:K892"/>
    <mergeCell ref="A893:A894"/>
    <mergeCell ref="B893:B894"/>
    <mergeCell ref="C893:C894"/>
    <mergeCell ref="D893:D894"/>
    <mergeCell ref="E893:E894"/>
    <mergeCell ref="A891:A892"/>
    <mergeCell ref="B891:B892"/>
    <mergeCell ref="C891:C892"/>
    <mergeCell ref="D891:D892"/>
    <mergeCell ref="E891:E892"/>
    <mergeCell ref="F891:F892"/>
    <mergeCell ref="F889:F890"/>
    <mergeCell ref="G889:G890"/>
    <mergeCell ref="H889:H890"/>
    <mergeCell ref="I889:I890"/>
    <mergeCell ref="J889:J890"/>
    <mergeCell ref="K889:K890"/>
    <mergeCell ref="G887:G888"/>
    <mergeCell ref="H887:H888"/>
    <mergeCell ref="I887:I888"/>
    <mergeCell ref="J887:J888"/>
    <mergeCell ref="K887:K888"/>
    <mergeCell ref="A889:A890"/>
    <mergeCell ref="B889:B890"/>
    <mergeCell ref="C889:C890"/>
    <mergeCell ref="D889:D890"/>
    <mergeCell ref="E889:E890"/>
    <mergeCell ref="G884:G885"/>
    <mergeCell ref="H884:H885"/>
    <mergeCell ref="I884:I885"/>
    <mergeCell ref="J884:J885"/>
    <mergeCell ref="A887:A888"/>
    <mergeCell ref="B887:B888"/>
    <mergeCell ref="C887:C888"/>
    <mergeCell ref="D887:D888"/>
    <mergeCell ref="E887:E888"/>
    <mergeCell ref="F887:F888"/>
    <mergeCell ref="A884:A885"/>
    <mergeCell ref="B884:B885"/>
    <mergeCell ref="C884:C885"/>
    <mergeCell ref="D884:D885"/>
    <mergeCell ref="E884:E885"/>
    <mergeCell ref="F884:F885"/>
    <mergeCell ref="F882:F883"/>
    <mergeCell ref="G882:G883"/>
    <mergeCell ref="H882:H883"/>
    <mergeCell ref="I882:I883"/>
    <mergeCell ref="J882:J883"/>
    <mergeCell ref="K882:K883"/>
    <mergeCell ref="G880:G881"/>
    <mergeCell ref="H880:H881"/>
    <mergeCell ref="I880:I881"/>
    <mergeCell ref="J880:J881"/>
    <mergeCell ref="K880:K881"/>
    <mergeCell ref="A882:A883"/>
    <mergeCell ref="B882:B883"/>
    <mergeCell ref="C882:C883"/>
    <mergeCell ref="D882:D883"/>
    <mergeCell ref="E882:E883"/>
    <mergeCell ref="A880:A881"/>
    <mergeCell ref="B880:B881"/>
    <mergeCell ref="C880:C881"/>
    <mergeCell ref="D880:D881"/>
    <mergeCell ref="E880:E881"/>
    <mergeCell ref="F880:F881"/>
    <mergeCell ref="F878:F879"/>
    <mergeCell ref="G878:G879"/>
    <mergeCell ref="H878:H879"/>
    <mergeCell ref="I878:I879"/>
    <mergeCell ref="J878:J879"/>
    <mergeCell ref="K878:K879"/>
    <mergeCell ref="G876:G877"/>
    <mergeCell ref="H876:H877"/>
    <mergeCell ref="I876:I877"/>
    <mergeCell ref="J876:J877"/>
    <mergeCell ref="K876:K877"/>
    <mergeCell ref="A878:A879"/>
    <mergeCell ref="B878:B879"/>
    <mergeCell ref="C878:C879"/>
    <mergeCell ref="D878:D879"/>
    <mergeCell ref="E878:E879"/>
    <mergeCell ref="A876:A877"/>
    <mergeCell ref="B876:B877"/>
    <mergeCell ref="C876:C877"/>
    <mergeCell ref="D876:D877"/>
    <mergeCell ref="E876:E877"/>
    <mergeCell ref="F876:F877"/>
    <mergeCell ref="F874:F875"/>
    <mergeCell ref="G874:G875"/>
    <mergeCell ref="H874:H875"/>
    <mergeCell ref="I874:I875"/>
    <mergeCell ref="J874:J875"/>
    <mergeCell ref="K874:K875"/>
    <mergeCell ref="G872:G873"/>
    <mergeCell ref="H872:H873"/>
    <mergeCell ref="I872:I873"/>
    <mergeCell ref="J872:J873"/>
    <mergeCell ref="K872:K873"/>
    <mergeCell ref="A874:A875"/>
    <mergeCell ref="B874:B875"/>
    <mergeCell ref="C874:C875"/>
    <mergeCell ref="D874:D875"/>
    <mergeCell ref="E874:E875"/>
    <mergeCell ref="A872:A873"/>
    <mergeCell ref="B872:B873"/>
    <mergeCell ref="C872:C873"/>
    <mergeCell ref="D872:D873"/>
    <mergeCell ref="E872:E873"/>
    <mergeCell ref="F872:F873"/>
    <mergeCell ref="F870:F871"/>
    <mergeCell ref="G870:G871"/>
    <mergeCell ref="H870:H871"/>
    <mergeCell ref="I870:I871"/>
    <mergeCell ref="J870:J871"/>
    <mergeCell ref="K870:K871"/>
    <mergeCell ref="G868:G869"/>
    <mergeCell ref="H868:H869"/>
    <mergeCell ref="I868:I869"/>
    <mergeCell ref="J868:J869"/>
    <mergeCell ref="K868:K869"/>
    <mergeCell ref="A870:A871"/>
    <mergeCell ref="B870:B871"/>
    <mergeCell ref="C870:C871"/>
    <mergeCell ref="D870:D871"/>
    <mergeCell ref="E870:E871"/>
    <mergeCell ref="A868:A869"/>
    <mergeCell ref="B868:B869"/>
    <mergeCell ref="C868:C869"/>
    <mergeCell ref="D868:D869"/>
    <mergeCell ref="E868:E869"/>
    <mergeCell ref="F868:F869"/>
    <mergeCell ref="F866:F867"/>
    <mergeCell ref="G866:G867"/>
    <mergeCell ref="H866:H867"/>
    <mergeCell ref="I866:I867"/>
    <mergeCell ref="J866:J867"/>
    <mergeCell ref="K866:K867"/>
    <mergeCell ref="G864:G865"/>
    <mergeCell ref="H864:H865"/>
    <mergeCell ref="I864:I865"/>
    <mergeCell ref="J864:J865"/>
    <mergeCell ref="K864:K865"/>
    <mergeCell ref="A866:A867"/>
    <mergeCell ref="B866:B867"/>
    <mergeCell ref="C866:C867"/>
    <mergeCell ref="D866:D867"/>
    <mergeCell ref="E866:E867"/>
    <mergeCell ref="A864:A865"/>
    <mergeCell ref="B864:B865"/>
    <mergeCell ref="C864:C865"/>
    <mergeCell ref="D864:D865"/>
    <mergeCell ref="E864:E865"/>
    <mergeCell ref="F864:F865"/>
    <mergeCell ref="F862:F863"/>
    <mergeCell ref="G862:G863"/>
    <mergeCell ref="H862:H863"/>
    <mergeCell ref="I862:I863"/>
    <mergeCell ref="J862:J863"/>
    <mergeCell ref="K862:K863"/>
    <mergeCell ref="F859:F860"/>
    <mergeCell ref="G859:G860"/>
    <mergeCell ref="H859:H860"/>
    <mergeCell ref="I859:I860"/>
    <mergeCell ref="J859:J860"/>
    <mergeCell ref="A862:A863"/>
    <mergeCell ref="B862:B863"/>
    <mergeCell ref="C862:C863"/>
    <mergeCell ref="D862:D863"/>
    <mergeCell ref="E862:E863"/>
    <mergeCell ref="G857:G858"/>
    <mergeCell ref="H857:H858"/>
    <mergeCell ref="I857:I858"/>
    <mergeCell ref="J857:J858"/>
    <mergeCell ref="K857:K858"/>
    <mergeCell ref="A859:A860"/>
    <mergeCell ref="B859:B860"/>
    <mergeCell ref="C859:C860"/>
    <mergeCell ref="D859:D860"/>
    <mergeCell ref="E859:E860"/>
    <mergeCell ref="A857:A858"/>
    <mergeCell ref="B857:B858"/>
    <mergeCell ref="C857:C858"/>
    <mergeCell ref="D857:D858"/>
    <mergeCell ref="E857:E858"/>
    <mergeCell ref="F857:F858"/>
    <mergeCell ref="F855:F856"/>
    <mergeCell ref="G855:G856"/>
    <mergeCell ref="H855:H856"/>
    <mergeCell ref="I855:I856"/>
    <mergeCell ref="J855:J856"/>
    <mergeCell ref="K855:K856"/>
    <mergeCell ref="G853:G854"/>
    <mergeCell ref="H853:H854"/>
    <mergeCell ref="I853:I854"/>
    <mergeCell ref="J853:J854"/>
    <mergeCell ref="K853:K854"/>
    <mergeCell ref="A855:A856"/>
    <mergeCell ref="B855:B856"/>
    <mergeCell ref="C855:C856"/>
    <mergeCell ref="D855:D856"/>
    <mergeCell ref="E855:E856"/>
    <mergeCell ref="A853:A854"/>
    <mergeCell ref="B853:B854"/>
    <mergeCell ref="C853:C854"/>
    <mergeCell ref="D853:D854"/>
    <mergeCell ref="E853:E854"/>
    <mergeCell ref="F853:F854"/>
    <mergeCell ref="F851:F852"/>
    <mergeCell ref="G851:G852"/>
    <mergeCell ref="H851:H852"/>
    <mergeCell ref="I851:I852"/>
    <mergeCell ref="J851:J852"/>
    <mergeCell ref="K851:K852"/>
    <mergeCell ref="G849:G850"/>
    <mergeCell ref="H849:H850"/>
    <mergeCell ref="I849:I850"/>
    <mergeCell ref="J849:J850"/>
    <mergeCell ref="K849:K850"/>
    <mergeCell ref="A851:A852"/>
    <mergeCell ref="B851:B852"/>
    <mergeCell ref="C851:C852"/>
    <mergeCell ref="D851:D852"/>
    <mergeCell ref="E851:E852"/>
    <mergeCell ref="A849:A850"/>
    <mergeCell ref="B849:B850"/>
    <mergeCell ref="C849:C850"/>
    <mergeCell ref="D849:D850"/>
    <mergeCell ref="E849:E850"/>
    <mergeCell ref="F849:F850"/>
    <mergeCell ref="F847:F848"/>
    <mergeCell ref="G847:G848"/>
    <mergeCell ref="H847:H848"/>
    <mergeCell ref="I847:I848"/>
    <mergeCell ref="J847:J848"/>
    <mergeCell ref="K847:K848"/>
    <mergeCell ref="G845:G846"/>
    <mergeCell ref="H845:H846"/>
    <mergeCell ref="I845:I846"/>
    <mergeCell ref="J845:J846"/>
    <mergeCell ref="K845:K846"/>
    <mergeCell ref="A847:A848"/>
    <mergeCell ref="B847:B848"/>
    <mergeCell ref="C847:C848"/>
    <mergeCell ref="D847:D848"/>
    <mergeCell ref="E847:E848"/>
    <mergeCell ref="H843:H844"/>
    <mergeCell ref="I843:I844"/>
    <mergeCell ref="J843:J844"/>
    <mergeCell ref="K843:K844"/>
    <mergeCell ref="A845:A846"/>
    <mergeCell ref="B845:B846"/>
    <mergeCell ref="C845:C846"/>
    <mergeCell ref="D845:D846"/>
    <mergeCell ref="E845:E846"/>
    <mergeCell ref="F845:F846"/>
    <mergeCell ref="I841:I842"/>
    <mergeCell ref="J841:J842"/>
    <mergeCell ref="K841:K842"/>
    <mergeCell ref="A843:A844"/>
    <mergeCell ref="B843:B844"/>
    <mergeCell ref="C843:C844"/>
    <mergeCell ref="D843:D844"/>
    <mergeCell ref="E843:E844"/>
    <mergeCell ref="F843:F844"/>
    <mergeCell ref="G843:G844"/>
    <mergeCell ref="G837:G838"/>
    <mergeCell ref="H837:H838"/>
    <mergeCell ref="A841:A842"/>
    <mergeCell ref="B841:B842"/>
    <mergeCell ref="C841:C842"/>
    <mergeCell ref="D841:D842"/>
    <mergeCell ref="E841:E842"/>
    <mergeCell ref="F841:F842"/>
    <mergeCell ref="G841:G842"/>
    <mergeCell ref="H841:H842"/>
    <mergeCell ref="A837:A838"/>
    <mergeCell ref="B837:B838"/>
    <mergeCell ref="C837:C838"/>
    <mergeCell ref="D837:D838"/>
    <mergeCell ref="E837:E838"/>
    <mergeCell ref="F837:F838"/>
    <mergeCell ref="F835:F836"/>
    <mergeCell ref="G835:G836"/>
    <mergeCell ref="H835:H836"/>
    <mergeCell ref="I835:I836"/>
    <mergeCell ref="J835:J836"/>
    <mergeCell ref="K835:K836"/>
    <mergeCell ref="G833:G834"/>
    <mergeCell ref="H833:H834"/>
    <mergeCell ref="I833:I834"/>
    <mergeCell ref="J833:J834"/>
    <mergeCell ref="K833:K834"/>
    <mergeCell ref="A835:A836"/>
    <mergeCell ref="B835:B836"/>
    <mergeCell ref="C835:C836"/>
    <mergeCell ref="D835:D836"/>
    <mergeCell ref="E835:E836"/>
    <mergeCell ref="A833:A834"/>
    <mergeCell ref="B833:B834"/>
    <mergeCell ref="C833:C834"/>
    <mergeCell ref="D833:D834"/>
    <mergeCell ref="E833:E834"/>
    <mergeCell ref="F833:F834"/>
    <mergeCell ref="F831:F832"/>
    <mergeCell ref="G831:G832"/>
    <mergeCell ref="H831:H832"/>
    <mergeCell ref="I831:I832"/>
    <mergeCell ref="J831:J832"/>
    <mergeCell ref="K831:K832"/>
    <mergeCell ref="G829:G830"/>
    <mergeCell ref="H829:H830"/>
    <mergeCell ref="I829:I830"/>
    <mergeCell ref="J829:J830"/>
    <mergeCell ref="K829:K830"/>
    <mergeCell ref="A831:A832"/>
    <mergeCell ref="B831:B832"/>
    <mergeCell ref="C831:C832"/>
    <mergeCell ref="D831:D832"/>
    <mergeCell ref="E831:E832"/>
    <mergeCell ref="A829:A830"/>
    <mergeCell ref="B829:B830"/>
    <mergeCell ref="C829:C830"/>
    <mergeCell ref="D829:D830"/>
    <mergeCell ref="E829:E830"/>
    <mergeCell ref="F829:F830"/>
    <mergeCell ref="F827:F828"/>
    <mergeCell ref="G827:G828"/>
    <mergeCell ref="H827:H828"/>
    <mergeCell ref="I827:I828"/>
    <mergeCell ref="J827:J828"/>
    <mergeCell ref="K827:K828"/>
    <mergeCell ref="G825:G826"/>
    <mergeCell ref="H825:H826"/>
    <mergeCell ref="I825:I826"/>
    <mergeCell ref="J825:J826"/>
    <mergeCell ref="K825:K826"/>
    <mergeCell ref="A827:A828"/>
    <mergeCell ref="B827:B828"/>
    <mergeCell ref="C827:C828"/>
    <mergeCell ref="D827:D828"/>
    <mergeCell ref="E827:E828"/>
    <mergeCell ref="A825:A826"/>
    <mergeCell ref="B825:B826"/>
    <mergeCell ref="C825:C826"/>
    <mergeCell ref="D825:D826"/>
    <mergeCell ref="E825:E826"/>
    <mergeCell ref="F825:F826"/>
    <mergeCell ref="F823:F824"/>
    <mergeCell ref="G823:G824"/>
    <mergeCell ref="H823:H824"/>
    <mergeCell ref="I823:I824"/>
    <mergeCell ref="J823:J824"/>
    <mergeCell ref="K823:K824"/>
    <mergeCell ref="G821:G822"/>
    <mergeCell ref="H821:H822"/>
    <mergeCell ref="I821:I822"/>
    <mergeCell ref="J821:J822"/>
    <mergeCell ref="K821:K822"/>
    <mergeCell ref="A823:A824"/>
    <mergeCell ref="B823:B824"/>
    <mergeCell ref="C823:C824"/>
    <mergeCell ref="D823:D824"/>
    <mergeCell ref="E823:E824"/>
    <mergeCell ref="A821:A822"/>
    <mergeCell ref="B821:B822"/>
    <mergeCell ref="C821:C822"/>
    <mergeCell ref="D821:D822"/>
    <mergeCell ref="E821:E822"/>
    <mergeCell ref="F821:F822"/>
    <mergeCell ref="F819:F820"/>
    <mergeCell ref="G819:G820"/>
    <mergeCell ref="H819:H820"/>
    <mergeCell ref="I819:I820"/>
    <mergeCell ref="J819:J820"/>
    <mergeCell ref="K819:K820"/>
    <mergeCell ref="G817:G818"/>
    <mergeCell ref="H817:H818"/>
    <mergeCell ref="I817:I818"/>
    <mergeCell ref="J817:J818"/>
    <mergeCell ref="K817:K818"/>
    <mergeCell ref="A819:A820"/>
    <mergeCell ref="B819:B820"/>
    <mergeCell ref="C819:C820"/>
    <mergeCell ref="D819:D820"/>
    <mergeCell ref="E819:E820"/>
    <mergeCell ref="A817:A818"/>
    <mergeCell ref="B817:B818"/>
    <mergeCell ref="C817:C818"/>
    <mergeCell ref="D817:D818"/>
    <mergeCell ref="E817:E818"/>
    <mergeCell ref="F817:F818"/>
    <mergeCell ref="F815:F816"/>
    <mergeCell ref="G815:G816"/>
    <mergeCell ref="H815:H816"/>
    <mergeCell ref="I815:I816"/>
    <mergeCell ref="J815:J816"/>
    <mergeCell ref="K815:K816"/>
    <mergeCell ref="G813:G814"/>
    <mergeCell ref="H813:H814"/>
    <mergeCell ref="I813:I814"/>
    <mergeCell ref="J813:J814"/>
    <mergeCell ref="K813:K814"/>
    <mergeCell ref="A815:A816"/>
    <mergeCell ref="B815:B816"/>
    <mergeCell ref="C815:C816"/>
    <mergeCell ref="D815:D816"/>
    <mergeCell ref="E815:E816"/>
    <mergeCell ref="G810:G811"/>
    <mergeCell ref="H810:H811"/>
    <mergeCell ref="I810:I811"/>
    <mergeCell ref="J810:J811"/>
    <mergeCell ref="A813:A814"/>
    <mergeCell ref="B813:B814"/>
    <mergeCell ref="C813:C814"/>
    <mergeCell ref="D813:D814"/>
    <mergeCell ref="E813:E814"/>
    <mergeCell ref="F813:F814"/>
    <mergeCell ref="A810:A811"/>
    <mergeCell ref="B810:B811"/>
    <mergeCell ref="C810:C811"/>
    <mergeCell ref="D810:D811"/>
    <mergeCell ref="E810:E811"/>
    <mergeCell ref="F810:F811"/>
    <mergeCell ref="F808:F809"/>
    <mergeCell ref="G808:G809"/>
    <mergeCell ref="H808:H809"/>
    <mergeCell ref="I808:I809"/>
    <mergeCell ref="J808:J809"/>
    <mergeCell ref="K808:K809"/>
    <mergeCell ref="G806:G807"/>
    <mergeCell ref="H806:H807"/>
    <mergeCell ref="I806:I807"/>
    <mergeCell ref="J806:J807"/>
    <mergeCell ref="K806:K807"/>
    <mergeCell ref="A808:A809"/>
    <mergeCell ref="B808:B809"/>
    <mergeCell ref="C808:C809"/>
    <mergeCell ref="D808:D809"/>
    <mergeCell ref="E808:E809"/>
    <mergeCell ref="A806:A807"/>
    <mergeCell ref="B806:B807"/>
    <mergeCell ref="C806:C807"/>
    <mergeCell ref="D806:D807"/>
    <mergeCell ref="E806:E807"/>
    <mergeCell ref="F806:F807"/>
    <mergeCell ref="F804:F805"/>
    <mergeCell ref="G804:G805"/>
    <mergeCell ref="H804:H805"/>
    <mergeCell ref="I804:I805"/>
    <mergeCell ref="J804:J805"/>
    <mergeCell ref="K804:K805"/>
    <mergeCell ref="G802:G803"/>
    <mergeCell ref="H802:H803"/>
    <mergeCell ref="I802:I803"/>
    <mergeCell ref="J802:J803"/>
    <mergeCell ref="K802:K803"/>
    <mergeCell ref="A804:A805"/>
    <mergeCell ref="B804:B805"/>
    <mergeCell ref="C804:C805"/>
    <mergeCell ref="D804:D805"/>
    <mergeCell ref="E804:E805"/>
    <mergeCell ref="A802:A803"/>
    <mergeCell ref="B802:B803"/>
    <mergeCell ref="C802:C803"/>
    <mergeCell ref="D802:D803"/>
    <mergeCell ref="E802:E803"/>
    <mergeCell ref="F802:F803"/>
    <mergeCell ref="F800:F801"/>
    <mergeCell ref="G800:G801"/>
    <mergeCell ref="H800:H801"/>
    <mergeCell ref="I800:I801"/>
    <mergeCell ref="J800:J801"/>
    <mergeCell ref="K800:K801"/>
    <mergeCell ref="G798:G799"/>
    <mergeCell ref="H798:H799"/>
    <mergeCell ref="I798:I799"/>
    <mergeCell ref="J798:J799"/>
    <mergeCell ref="K798:K799"/>
    <mergeCell ref="A800:A801"/>
    <mergeCell ref="B800:B801"/>
    <mergeCell ref="C800:C801"/>
    <mergeCell ref="D800:D801"/>
    <mergeCell ref="E800:E801"/>
    <mergeCell ref="A798:A799"/>
    <mergeCell ref="B798:B799"/>
    <mergeCell ref="C798:C799"/>
    <mergeCell ref="D798:D799"/>
    <mergeCell ref="E798:E799"/>
    <mergeCell ref="F798:F799"/>
    <mergeCell ref="F796:F797"/>
    <mergeCell ref="G796:G797"/>
    <mergeCell ref="H796:H797"/>
    <mergeCell ref="I796:I797"/>
    <mergeCell ref="J796:J797"/>
    <mergeCell ref="K796:K797"/>
    <mergeCell ref="G794:G795"/>
    <mergeCell ref="H794:H795"/>
    <mergeCell ref="I794:I795"/>
    <mergeCell ref="J794:J795"/>
    <mergeCell ref="K794:K795"/>
    <mergeCell ref="A796:A797"/>
    <mergeCell ref="B796:B797"/>
    <mergeCell ref="C796:C797"/>
    <mergeCell ref="D796:D797"/>
    <mergeCell ref="E796:E797"/>
    <mergeCell ref="A794:A795"/>
    <mergeCell ref="B794:B795"/>
    <mergeCell ref="C794:C795"/>
    <mergeCell ref="D794:D795"/>
    <mergeCell ref="E794:E795"/>
    <mergeCell ref="F794:F795"/>
    <mergeCell ref="G792:G793"/>
    <mergeCell ref="H792:H793"/>
    <mergeCell ref="I792:I793"/>
    <mergeCell ref="J792:J793"/>
    <mergeCell ref="K792:K793"/>
    <mergeCell ref="A792:A793"/>
    <mergeCell ref="B792:B793"/>
    <mergeCell ref="C792:C793"/>
    <mergeCell ref="D792:D793"/>
    <mergeCell ref="E792:E793"/>
    <mergeCell ref="F792:F793"/>
    <mergeCell ref="F790:F791"/>
    <mergeCell ref="G790:G791"/>
    <mergeCell ref="H790:H791"/>
    <mergeCell ref="I790:I791"/>
    <mergeCell ref="J790:J791"/>
    <mergeCell ref="K790:K791"/>
    <mergeCell ref="G788:G789"/>
    <mergeCell ref="H788:H789"/>
    <mergeCell ref="I788:I789"/>
    <mergeCell ref="J788:J789"/>
    <mergeCell ref="K788:K789"/>
    <mergeCell ref="A790:A791"/>
    <mergeCell ref="B790:B791"/>
    <mergeCell ref="C790:C791"/>
    <mergeCell ref="D790:D791"/>
    <mergeCell ref="E790:E791"/>
    <mergeCell ref="A788:A789"/>
    <mergeCell ref="B788:B789"/>
    <mergeCell ref="C788:C789"/>
    <mergeCell ref="D788:D789"/>
    <mergeCell ref="E788:E789"/>
    <mergeCell ref="F788:F789"/>
    <mergeCell ref="F786:F787"/>
    <mergeCell ref="G786:G787"/>
    <mergeCell ref="H786:H787"/>
    <mergeCell ref="I786:I787"/>
    <mergeCell ref="J786:J787"/>
    <mergeCell ref="K786:K787"/>
    <mergeCell ref="G784:G785"/>
    <mergeCell ref="H784:H785"/>
    <mergeCell ref="I784:I785"/>
    <mergeCell ref="J784:J785"/>
    <mergeCell ref="K784:K785"/>
    <mergeCell ref="A786:A787"/>
    <mergeCell ref="B786:B787"/>
    <mergeCell ref="C786:C787"/>
    <mergeCell ref="D786:D787"/>
    <mergeCell ref="E786:E787"/>
    <mergeCell ref="A784:A785"/>
    <mergeCell ref="B784:B785"/>
    <mergeCell ref="C784:C785"/>
    <mergeCell ref="D784:D785"/>
    <mergeCell ref="E784:E785"/>
    <mergeCell ref="F784:F785"/>
    <mergeCell ref="F782:F783"/>
    <mergeCell ref="G782:G783"/>
    <mergeCell ref="H782:H783"/>
    <mergeCell ref="I782:I783"/>
    <mergeCell ref="J782:J783"/>
    <mergeCell ref="K782:K783"/>
    <mergeCell ref="G780:G781"/>
    <mergeCell ref="H780:H781"/>
    <mergeCell ref="I780:I781"/>
    <mergeCell ref="J780:J781"/>
    <mergeCell ref="K780:K781"/>
    <mergeCell ref="A782:A783"/>
    <mergeCell ref="B782:B783"/>
    <mergeCell ref="C782:C783"/>
    <mergeCell ref="D782:D783"/>
    <mergeCell ref="E782:E783"/>
    <mergeCell ref="A780:A781"/>
    <mergeCell ref="B780:B781"/>
    <mergeCell ref="C780:C781"/>
    <mergeCell ref="D780:D781"/>
    <mergeCell ref="E780:E781"/>
    <mergeCell ref="F780:F781"/>
    <mergeCell ref="F778:F779"/>
    <mergeCell ref="G778:G779"/>
    <mergeCell ref="H778:H779"/>
    <mergeCell ref="I778:I779"/>
    <mergeCell ref="J778:J779"/>
    <mergeCell ref="K778:K779"/>
    <mergeCell ref="G776:G777"/>
    <mergeCell ref="H776:H777"/>
    <mergeCell ref="I776:I777"/>
    <mergeCell ref="J776:J777"/>
    <mergeCell ref="K776:K777"/>
    <mergeCell ref="A778:A779"/>
    <mergeCell ref="B778:B779"/>
    <mergeCell ref="C778:C779"/>
    <mergeCell ref="D778:D779"/>
    <mergeCell ref="E778:E779"/>
    <mergeCell ref="A776:A777"/>
    <mergeCell ref="B776:B777"/>
    <mergeCell ref="C776:C777"/>
    <mergeCell ref="D776:D777"/>
    <mergeCell ref="E776:E777"/>
    <mergeCell ref="F776:F777"/>
    <mergeCell ref="F774:F775"/>
    <mergeCell ref="G774:G775"/>
    <mergeCell ref="H774:H775"/>
    <mergeCell ref="I774:I775"/>
    <mergeCell ref="J774:J775"/>
    <mergeCell ref="K774:K775"/>
    <mergeCell ref="G772:G773"/>
    <mergeCell ref="H772:H773"/>
    <mergeCell ref="I772:I773"/>
    <mergeCell ref="J772:J773"/>
    <mergeCell ref="K772:K773"/>
    <mergeCell ref="A774:A775"/>
    <mergeCell ref="B774:B775"/>
    <mergeCell ref="C774:C775"/>
    <mergeCell ref="D774:D775"/>
    <mergeCell ref="E774:E775"/>
    <mergeCell ref="A772:A773"/>
    <mergeCell ref="B772:B773"/>
    <mergeCell ref="C772:C773"/>
    <mergeCell ref="D772:D773"/>
    <mergeCell ref="E772:E773"/>
    <mergeCell ref="F772:F773"/>
    <mergeCell ref="F770:F771"/>
    <mergeCell ref="G770:G771"/>
    <mergeCell ref="H770:H771"/>
    <mergeCell ref="I770:I771"/>
    <mergeCell ref="J770:J771"/>
    <mergeCell ref="K770:K771"/>
    <mergeCell ref="G768:G769"/>
    <mergeCell ref="H768:H769"/>
    <mergeCell ref="I768:I769"/>
    <mergeCell ref="J768:J769"/>
    <mergeCell ref="K768:K769"/>
    <mergeCell ref="A770:A771"/>
    <mergeCell ref="B770:B771"/>
    <mergeCell ref="C770:C771"/>
    <mergeCell ref="D770:D771"/>
    <mergeCell ref="E770:E771"/>
    <mergeCell ref="A768:A769"/>
    <mergeCell ref="B768:B769"/>
    <mergeCell ref="C768:C769"/>
    <mergeCell ref="D768:D769"/>
    <mergeCell ref="E768:E769"/>
    <mergeCell ref="F768:F769"/>
    <mergeCell ref="F766:F767"/>
    <mergeCell ref="G766:G767"/>
    <mergeCell ref="H766:H767"/>
    <mergeCell ref="I766:I767"/>
    <mergeCell ref="J766:J767"/>
    <mergeCell ref="K766:K767"/>
    <mergeCell ref="G764:G765"/>
    <mergeCell ref="H764:H765"/>
    <mergeCell ref="I764:I765"/>
    <mergeCell ref="J764:J765"/>
    <mergeCell ref="K764:K765"/>
    <mergeCell ref="A766:A767"/>
    <mergeCell ref="B766:B767"/>
    <mergeCell ref="C766:C767"/>
    <mergeCell ref="D766:D767"/>
    <mergeCell ref="E766:E767"/>
    <mergeCell ref="A764:A765"/>
    <mergeCell ref="B764:B765"/>
    <mergeCell ref="C764:C765"/>
    <mergeCell ref="D764:D765"/>
    <mergeCell ref="E764:E765"/>
    <mergeCell ref="F764:F765"/>
    <mergeCell ref="G762:G763"/>
    <mergeCell ref="H762:H763"/>
    <mergeCell ref="I762:I763"/>
    <mergeCell ref="J762:J763"/>
    <mergeCell ref="K762:K763"/>
    <mergeCell ref="A762:A763"/>
    <mergeCell ref="B762:B763"/>
    <mergeCell ref="C762:C763"/>
    <mergeCell ref="D762:D763"/>
    <mergeCell ref="E762:E763"/>
    <mergeCell ref="F762:F763"/>
    <mergeCell ref="F760:F761"/>
    <mergeCell ref="G760:G761"/>
    <mergeCell ref="H760:H761"/>
    <mergeCell ref="I760:I761"/>
    <mergeCell ref="J760:J761"/>
    <mergeCell ref="K760:K761"/>
    <mergeCell ref="G758:G759"/>
    <mergeCell ref="H758:H759"/>
    <mergeCell ref="I758:I759"/>
    <mergeCell ref="J758:J759"/>
    <mergeCell ref="K758:K759"/>
    <mergeCell ref="A760:A761"/>
    <mergeCell ref="B760:B761"/>
    <mergeCell ref="C760:C761"/>
    <mergeCell ref="D760:D761"/>
    <mergeCell ref="E760:E761"/>
    <mergeCell ref="A758:A759"/>
    <mergeCell ref="B758:B759"/>
    <mergeCell ref="C758:C759"/>
    <mergeCell ref="D758:D759"/>
    <mergeCell ref="E758:E759"/>
    <mergeCell ref="F758:F759"/>
    <mergeCell ref="F756:F757"/>
    <mergeCell ref="G756:G757"/>
    <mergeCell ref="H756:H757"/>
    <mergeCell ref="I756:I757"/>
    <mergeCell ref="J756:J757"/>
    <mergeCell ref="K756:K757"/>
    <mergeCell ref="G754:G755"/>
    <mergeCell ref="H754:H755"/>
    <mergeCell ref="I754:I755"/>
    <mergeCell ref="J754:J755"/>
    <mergeCell ref="K754:K755"/>
    <mergeCell ref="A756:A757"/>
    <mergeCell ref="B756:B757"/>
    <mergeCell ref="C756:C757"/>
    <mergeCell ref="D756:D757"/>
    <mergeCell ref="E756:E757"/>
    <mergeCell ref="A754:A755"/>
    <mergeCell ref="B754:B755"/>
    <mergeCell ref="C754:C755"/>
    <mergeCell ref="D754:D755"/>
    <mergeCell ref="E754:E755"/>
    <mergeCell ref="F754:F755"/>
    <mergeCell ref="F752:F753"/>
    <mergeCell ref="G752:G753"/>
    <mergeCell ref="H752:H753"/>
    <mergeCell ref="I752:I753"/>
    <mergeCell ref="J752:J753"/>
    <mergeCell ref="K752:K753"/>
    <mergeCell ref="G750:G751"/>
    <mergeCell ref="H750:H751"/>
    <mergeCell ref="I750:I751"/>
    <mergeCell ref="J750:J751"/>
    <mergeCell ref="K750:K751"/>
    <mergeCell ref="A752:A753"/>
    <mergeCell ref="B752:B753"/>
    <mergeCell ref="C752:C753"/>
    <mergeCell ref="D752:D753"/>
    <mergeCell ref="E752:E753"/>
    <mergeCell ref="A750:A751"/>
    <mergeCell ref="B750:B751"/>
    <mergeCell ref="C750:C751"/>
    <mergeCell ref="D750:D751"/>
    <mergeCell ref="E750:E751"/>
    <mergeCell ref="F750:F751"/>
    <mergeCell ref="F748:F749"/>
    <mergeCell ref="G748:G749"/>
    <mergeCell ref="H748:H749"/>
    <mergeCell ref="I748:I749"/>
    <mergeCell ref="J748:J749"/>
    <mergeCell ref="K748:K749"/>
    <mergeCell ref="G746:G747"/>
    <mergeCell ref="H746:H747"/>
    <mergeCell ref="I746:I747"/>
    <mergeCell ref="J746:J747"/>
    <mergeCell ref="K746:K747"/>
    <mergeCell ref="A748:A749"/>
    <mergeCell ref="B748:B749"/>
    <mergeCell ref="C748:C749"/>
    <mergeCell ref="D748:D749"/>
    <mergeCell ref="E748:E749"/>
    <mergeCell ref="A746:A747"/>
    <mergeCell ref="B746:B747"/>
    <mergeCell ref="C746:C747"/>
    <mergeCell ref="D746:D747"/>
    <mergeCell ref="E746:E747"/>
    <mergeCell ref="F746:F747"/>
    <mergeCell ref="F744:F745"/>
    <mergeCell ref="G744:G745"/>
    <mergeCell ref="H744:H745"/>
    <mergeCell ref="I744:I745"/>
    <mergeCell ref="J744:J745"/>
    <mergeCell ref="K744:K745"/>
    <mergeCell ref="G742:G743"/>
    <mergeCell ref="H742:H743"/>
    <mergeCell ref="I742:I743"/>
    <mergeCell ref="J742:J743"/>
    <mergeCell ref="K742:K743"/>
    <mergeCell ref="A744:A745"/>
    <mergeCell ref="B744:B745"/>
    <mergeCell ref="C744:C745"/>
    <mergeCell ref="D744:D745"/>
    <mergeCell ref="E744:E745"/>
    <mergeCell ref="A742:A743"/>
    <mergeCell ref="B742:B743"/>
    <mergeCell ref="C742:C743"/>
    <mergeCell ref="D742:D743"/>
    <mergeCell ref="E742:E743"/>
    <mergeCell ref="F742:F743"/>
    <mergeCell ref="F740:F741"/>
    <mergeCell ref="G740:G741"/>
    <mergeCell ref="H740:H741"/>
    <mergeCell ref="I740:I741"/>
    <mergeCell ref="J740:J741"/>
    <mergeCell ref="K740:K741"/>
    <mergeCell ref="G738:G739"/>
    <mergeCell ref="H738:H739"/>
    <mergeCell ref="I738:I739"/>
    <mergeCell ref="J738:J739"/>
    <mergeCell ref="K738:K739"/>
    <mergeCell ref="A740:A741"/>
    <mergeCell ref="B740:B741"/>
    <mergeCell ref="C740:C741"/>
    <mergeCell ref="D740:D741"/>
    <mergeCell ref="E740:E741"/>
    <mergeCell ref="A738:A739"/>
    <mergeCell ref="B738:B739"/>
    <mergeCell ref="C738:C739"/>
    <mergeCell ref="D738:D739"/>
    <mergeCell ref="E738:E739"/>
    <mergeCell ref="F738:F739"/>
    <mergeCell ref="F736:F737"/>
    <mergeCell ref="G736:G737"/>
    <mergeCell ref="H736:H737"/>
    <mergeCell ref="I736:I737"/>
    <mergeCell ref="J736:J737"/>
    <mergeCell ref="K736:K737"/>
    <mergeCell ref="G734:G735"/>
    <mergeCell ref="H734:H735"/>
    <mergeCell ref="I734:I735"/>
    <mergeCell ref="J734:J735"/>
    <mergeCell ref="K734:K735"/>
    <mergeCell ref="A736:A737"/>
    <mergeCell ref="B736:B737"/>
    <mergeCell ref="C736:C737"/>
    <mergeCell ref="D736:D737"/>
    <mergeCell ref="E736:E737"/>
    <mergeCell ref="A734:A735"/>
    <mergeCell ref="B734:B735"/>
    <mergeCell ref="C734:C735"/>
    <mergeCell ref="D734:D735"/>
    <mergeCell ref="E734:E735"/>
    <mergeCell ref="F734:F735"/>
    <mergeCell ref="F732:F733"/>
    <mergeCell ref="G732:G733"/>
    <mergeCell ref="H732:H733"/>
    <mergeCell ref="I732:I733"/>
    <mergeCell ref="J732:J733"/>
    <mergeCell ref="K732:K733"/>
    <mergeCell ref="G730:G731"/>
    <mergeCell ref="H730:H731"/>
    <mergeCell ref="I730:I731"/>
    <mergeCell ref="J730:J731"/>
    <mergeCell ref="K730:K731"/>
    <mergeCell ref="A732:A733"/>
    <mergeCell ref="B732:B733"/>
    <mergeCell ref="C732:C733"/>
    <mergeCell ref="D732:D733"/>
    <mergeCell ref="E732:E733"/>
    <mergeCell ref="A730:A731"/>
    <mergeCell ref="B730:B731"/>
    <mergeCell ref="C730:C731"/>
    <mergeCell ref="D730:D731"/>
    <mergeCell ref="E730:E731"/>
    <mergeCell ref="F730:F731"/>
    <mergeCell ref="F728:F729"/>
    <mergeCell ref="G728:G729"/>
    <mergeCell ref="H728:H729"/>
    <mergeCell ref="I728:I729"/>
    <mergeCell ref="J728:J729"/>
    <mergeCell ref="K728:K729"/>
    <mergeCell ref="G726:G727"/>
    <mergeCell ref="H726:H727"/>
    <mergeCell ref="I726:I727"/>
    <mergeCell ref="J726:J727"/>
    <mergeCell ref="K726:K727"/>
    <mergeCell ref="A728:A729"/>
    <mergeCell ref="B728:B729"/>
    <mergeCell ref="C728:C729"/>
    <mergeCell ref="D728:D729"/>
    <mergeCell ref="E728:E729"/>
    <mergeCell ref="A726:A727"/>
    <mergeCell ref="B726:B727"/>
    <mergeCell ref="C726:C727"/>
    <mergeCell ref="D726:D727"/>
    <mergeCell ref="E726:E727"/>
    <mergeCell ref="F726:F727"/>
    <mergeCell ref="F724:F725"/>
    <mergeCell ref="G724:G725"/>
    <mergeCell ref="H724:H725"/>
    <mergeCell ref="I724:I725"/>
    <mergeCell ref="J724:J725"/>
    <mergeCell ref="K724:K725"/>
    <mergeCell ref="G722:G723"/>
    <mergeCell ref="H722:H723"/>
    <mergeCell ref="I722:I723"/>
    <mergeCell ref="J722:J723"/>
    <mergeCell ref="K722:K723"/>
    <mergeCell ref="A724:A725"/>
    <mergeCell ref="B724:B725"/>
    <mergeCell ref="C724:C725"/>
    <mergeCell ref="D724:D725"/>
    <mergeCell ref="E724:E725"/>
    <mergeCell ref="A722:A723"/>
    <mergeCell ref="B722:B723"/>
    <mergeCell ref="C722:C723"/>
    <mergeCell ref="D722:D723"/>
    <mergeCell ref="E722:E723"/>
    <mergeCell ref="F722:F723"/>
    <mergeCell ref="F720:F721"/>
    <mergeCell ref="G720:G721"/>
    <mergeCell ref="H720:H721"/>
    <mergeCell ref="I720:I721"/>
    <mergeCell ref="J720:J721"/>
    <mergeCell ref="K720:K721"/>
    <mergeCell ref="G718:G719"/>
    <mergeCell ref="H718:H719"/>
    <mergeCell ref="I718:I719"/>
    <mergeCell ref="J718:J719"/>
    <mergeCell ref="K718:K719"/>
    <mergeCell ref="A720:A721"/>
    <mergeCell ref="B720:B721"/>
    <mergeCell ref="C720:C721"/>
    <mergeCell ref="D720:D721"/>
    <mergeCell ref="E720:E721"/>
    <mergeCell ref="A718:A719"/>
    <mergeCell ref="B718:B719"/>
    <mergeCell ref="C718:C719"/>
    <mergeCell ref="D718:D719"/>
    <mergeCell ref="E718:E719"/>
    <mergeCell ref="F718:F719"/>
    <mergeCell ref="F716:F717"/>
    <mergeCell ref="G716:G717"/>
    <mergeCell ref="H716:H717"/>
    <mergeCell ref="I716:I717"/>
    <mergeCell ref="J716:J717"/>
    <mergeCell ref="K716:K717"/>
    <mergeCell ref="G714:G715"/>
    <mergeCell ref="H714:H715"/>
    <mergeCell ref="I714:I715"/>
    <mergeCell ref="J714:J715"/>
    <mergeCell ref="K714:K715"/>
    <mergeCell ref="A716:A717"/>
    <mergeCell ref="B716:B717"/>
    <mergeCell ref="C716:C717"/>
    <mergeCell ref="D716:D717"/>
    <mergeCell ref="E716:E717"/>
    <mergeCell ref="H712:H713"/>
    <mergeCell ref="I712:I713"/>
    <mergeCell ref="J712:J713"/>
    <mergeCell ref="K712:K713"/>
    <mergeCell ref="A714:A715"/>
    <mergeCell ref="B714:B715"/>
    <mergeCell ref="C714:C715"/>
    <mergeCell ref="D714:D715"/>
    <mergeCell ref="E714:E715"/>
    <mergeCell ref="F714:F715"/>
    <mergeCell ref="F708:F709"/>
    <mergeCell ref="G708:G709"/>
    <mergeCell ref="H708:H709"/>
    <mergeCell ref="A712:A713"/>
    <mergeCell ref="B712:B713"/>
    <mergeCell ref="C712:C713"/>
    <mergeCell ref="D712:D713"/>
    <mergeCell ref="E712:E713"/>
    <mergeCell ref="F712:F713"/>
    <mergeCell ref="G712:G713"/>
    <mergeCell ref="G706:G707"/>
    <mergeCell ref="H706:H707"/>
    <mergeCell ref="I706:I707"/>
    <mergeCell ref="J706:J707"/>
    <mergeCell ref="K706:K707"/>
    <mergeCell ref="A708:A709"/>
    <mergeCell ref="B708:B709"/>
    <mergeCell ref="C708:C709"/>
    <mergeCell ref="D708:D709"/>
    <mergeCell ref="E708:E709"/>
    <mergeCell ref="A706:A707"/>
    <mergeCell ref="B706:B707"/>
    <mergeCell ref="C706:C707"/>
    <mergeCell ref="D706:D707"/>
    <mergeCell ref="E706:E707"/>
    <mergeCell ref="F706:F707"/>
    <mergeCell ref="F704:F705"/>
    <mergeCell ref="G704:G705"/>
    <mergeCell ref="H704:H705"/>
    <mergeCell ref="I704:I705"/>
    <mergeCell ref="J704:J705"/>
    <mergeCell ref="K704:K705"/>
    <mergeCell ref="G702:G703"/>
    <mergeCell ref="H702:H703"/>
    <mergeCell ref="I702:I703"/>
    <mergeCell ref="J702:J703"/>
    <mergeCell ref="K702:K703"/>
    <mergeCell ref="A704:A705"/>
    <mergeCell ref="B704:B705"/>
    <mergeCell ref="C704:C705"/>
    <mergeCell ref="D704:D705"/>
    <mergeCell ref="E704:E705"/>
    <mergeCell ref="A702:A703"/>
    <mergeCell ref="B702:B703"/>
    <mergeCell ref="C702:C703"/>
    <mergeCell ref="D702:D703"/>
    <mergeCell ref="E702:E703"/>
    <mergeCell ref="F702:F703"/>
    <mergeCell ref="F700:F701"/>
    <mergeCell ref="G700:G701"/>
    <mergeCell ref="H700:H701"/>
    <mergeCell ref="I700:I701"/>
    <mergeCell ref="J700:J701"/>
    <mergeCell ref="K700:K701"/>
    <mergeCell ref="G698:G699"/>
    <mergeCell ref="H698:H699"/>
    <mergeCell ref="I698:I699"/>
    <mergeCell ref="J698:J699"/>
    <mergeCell ref="K698:K699"/>
    <mergeCell ref="A700:A701"/>
    <mergeCell ref="B700:B701"/>
    <mergeCell ref="C700:C701"/>
    <mergeCell ref="D700:D701"/>
    <mergeCell ref="E700:E701"/>
    <mergeCell ref="A698:A699"/>
    <mergeCell ref="B698:B699"/>
    <mergeCell ref="C698:C699"/>
    <mergeCell ref="D698:D699"/>
    <mergeCell ref="E698:E699"/>
    <mergeCell ref="F698:F699"/>
    <mergeCell ref="F696:F697"/>
    <mergeCell ref="G696:G697"/>
    <mergeCell ref="H696:H697"/>
    <mergeCell ref="I696:I697"/>
    <mergeCell ref="J696:J697"/>
    <mergeCell ref="K696:K697"/>
    <mergeCell ref="G694:G695"/>
    <mergeCell ref="H694:H695"/>
    <mergeCell ref="I694:I695"/>
    <mergeCell ref="J694:J695"/>
    <mergeCell ref="K694:K695"/>
    <mergeCell ref="A696:A697"/>
    <mergeCell ref="B696:B697"/>
    <mergeCell ref="C696:C697"/>
    <mergeCell ref="D696:D697"/>
    <mergeCell ref="E696:E697"/>
    <mergeCell ref="A694:A695"/>
    <mergeCell ref="B694:B695"/>
    <mergeCell ref="C694:C695"/>
    <mergeCell ref="D694:D695"/>
    <mergeCell ref="E694:E695"/>
    <mergeCell ref="F694:F695"/>
    <mergeCell ref="F692:F693"/>
    <mergeCell ref="G692:G693"/>
    <mergeCell ref="H692:H693"/>
    <mergeCell ref="I692:I693"/>
    <mergeCell ref="J692:J693"/>
    <mergeCell ref="K692:K693"/>
    <mergeCell ref="G690:G691"/>
    <mergeCell ref="H690:H691"/>
    <mergeCell ref="I690:I691"/>
    <mergeCell ref="J690:J691"/>
    <mergeCell ref="K690:K691"/>
    <mergeCell ref="A692:A693"/>
    <mergeCell ref="B692:B693"/>
    <mergeCell ref="C692:C693"/>
    <mergeCell ref="D692:D693"/>
    <mergeCell ref="E692:E693"/>
    <mergeCell ref="A690:A691"/>
    <mergeCell ref="B690:B691"/>
    <mergeCell ref="C690:C691"/>
    <mergeCell ref="D690:D691"/>
    <mergeCell ref="E690:E691"/>
    <mergeCell ref="F690:F691"/>
    <mergeCell ref="F688:F689"/>
    <mergeCell ref="G688:G689"/>
    <mergeCell ref="H688:H689"/>
    <mergeCell ref="I688:I689"/>
    <mergeCell ref="J688:J689"/>
    <mergeCell ref="K688:K689"/>
    <mergeCell ref="G686:G687"/>
    <mergeCell ref="H686:H687"/>
    <mergeCell ref="I686:I687"/>
    <mergeCell ref="J686:J687"/>
    <mergeCell ref="K686:K687"/>
    <mergeCell ref="A688:A689"/>
    <mergeCell ref="B688:B689"/>
    <mergeCell ref="C688:C689"/>
    <mergeCell ref="D688:D689"/>
    <mergeCell ref="E688:E689"/>
    <mergeCell ref="A686:A687"/>
    <mergeCell ref="B686:B687"/>
    <mergeCell ref="C686:C687"/>
    <mergeCell ref="D686:D687"/>
    <mergeCell ref="E686:E687"/>
    <mergeCell ref="F686:F687"/>
    <mergeCell ref="F684:F685"/>
    <mergeCell ref="G684:G685"/>
    <mergeCell ref="H684:H685"/>
    <mergeCell ref="I684:I685"/>
    <mergeCell ref="J684:J685"/>
    <mergeCell ref="K684:K685"/>
    <mergeCell ref="G682:G683"/>
    <mergeCell ref="H682:H683"/>
    <mergeCell ref="I682:I683"/>
    <mergeCell ref="J682:J683"/>
    <mergeCell ref="K682:K683"/>
    <mergeCell ref="A684:A685"/>
    <mergeCell ref="B684:B685"/>
    <mergeCell ref="C684:C685"/>
    <mergeCell ref="D684:D685"/>
    <mergeCell ref="E684:E685"/>
    <mergeCell ref="A682:A683"/>
    <mergeCell ref="B682:B683"/>
    <mergeCell ref="C682:C683"/>
    <mergeCell ref="D682:D683"/>
    <mergeCell ref="E682:E683"/>
    <mergeCell ref="F682:F683"/>
    <mergeCell ref="F680:F681"/>
    <mergeCell ref="G680:G681"/>
    <mergeCell ref="H680:H681"/>
    <mergeCell ref="I680:I681"/>
    <mergeCell ref="J680:J681"/>
    <mergeCell ref="K680:K681"/>
    <mergeCell ref="G678:G679"/>
    <mergeCell ref="H678:H679"/>
    <mergeCell ref="I678:I679"/>
    <mergeCell ref="J678:J679"/>
    <mergeCell ref="K678:K679"/>
    <mergeCell ref="A680:A681"/>
    <mergeCell ref="B680:B681"/>
    <mergeCell ref="C680:C681"/>
    <mergeCell ref="D680:D681"/>
    <mergeCell ref="E680:E681"/>
    <mergeCell ref="A678:A679"/>
    <mergeCell ref="B678:B679"/>
    <mergeCell ref="C678:C679"/>
    <mergeCell ref="D678:D679"/>
    <mergeCell ref="E678:E679"/>
    <mergeCell ref="F678:F679"/>
    <mergeCell ref="F676:F677"/>
    <mergeCell ref="G676:G677"/>
    <mergeCell ref="H676:H677"/>
    <mergeCell ref="I676:I677"/>
    <mergeCell ref="J676:J677"/>
    <mergeCell ref="K676:K677"/>
    <mergeCell ref="G674:G675"/>
    <mergeCell ref="H674:H675"/>
    <mergeCell ref="I674:I675"/>
    <mergeCell ref="J674:J675"/>
    <mergeCell ref="K674:K675"/>
    <mergeCell ref="A676:A677"/>
    <mergeCell ref="B676:B677"/>
    <mergeCell ref="C676:C677"/>
    <mergeCell ref="D676:D677"/>
    <mergeCell ref="E676:E677"/>
    <mergeCell ref="A674:A675"/>
    <mergeCell ref="B674:B675"/>
    <mergeCell ref="C674:C675"/>
    <mergeCell ref="D674:D675"/>
    <mergeCell ref="E674:E675"/>
    <mergeCell ref="F674:F675"/>
    <mergeCell ref="F672:F673"/>
    <mergeCell ref="G672:G673"/>
    <mergeCell ref="H672:H673"/>
    <mergeCell ref="I672:I673"/>
    <mergeCell ref="J672:J673"/>
    <mergeCell ref="K672:K673"/>
    <mergeCell ref="G670:G671"/>
    <mergeCell ref="H670:H671"/>
    <mergeCell ref="I670:I671"/>
    <mergeCell ref="J670:J671"/>
    <mergeCell ref="K670:K671"/>
    <mergeCell ref="A672:A673"/>
    <mergeCell ref="B672:B673"/>
    <mergeCell ref="C672:C673"/>
    <mergeCell ref="D672:D673"/>
    <mergeCell ref="E672:E673"/>
    <mergeCell ref="A670:A671"/>
    <mergeCell ref="B670:B671"/>
    <mergeCell ref="C670:C671"/>
    <mergeCell ref="D670:D671"/>
    <mergeCell ref="E670:E671"/>
    <mergeCell ref="F670:F671"/>
    <mergeCell ref="F668:F669"/>
    <mergeCell ref="G668:G669"/>
    <mergeCell ref="H668:H669"/>
    <mergeCell ref="I668:I669"/>
    <mergeCell ref="J668:J669"/>
    <mergeCell ref="K668:K669"/>
    <mergeCell ref="G666:G667"/>
    <mergeCell ref="H666:H667"/>
    <mergeCell ref="I666:I667"/>
    <mergeCell ref="J666:J667"/>
    <mergeCell ref="K666:K667"/>
    <mergeCell ref="A668:A669"/>
    <mergeCell ref="B668:B669"/>
    <mergeCell ref="C668:C669"/>
    <mergeCell ref="D668:D669"/>
    <mergeCell ref="E668:E669"/>
    <mergeCell ref="A666:A667"/>
    <mergeCell ref="B666:B667"/>
    <mergeCell ref="C666:C667"/>
    <mergeCell ref="D666:D667"/>
    <mergeCell ref="E666:E667"/>
    <mergeCell ref="F666:F667"/>
    <mergeCell ref="F664:F665"/>
    <mergeCell ref="G664:G665"/>
    <mergeCell ref="H664:H665"/>
    <mergeCell ref="I664:I665"/>
    <mergeCell ref="J664:J665"/>
    <mergeCell ref="K664:K665"/>
    <mergeCell ref="G662:G663"/>
    <mergeCell ref="H662:H663"/>
    <mergeCell ref="I662:I663"/>
    <mergeCell ref="J662:J663"/>
    <mergeCell ref="K662:K663"/>
    <mergeCell ref="A664:A665"/>
    <mergeCell ref="B664:B665"/>
    <mergeCell ref="C664:C665"/>
    <mergeCell ref="D664:D665"/>
    <mergeCell ref="E664:E665"/>
    <mergeCell ref="A662:A663"/>
    <mergeCell ref="B662:B663"/>
    <mergeCell ref="C662:C663"/>
    <mergeCell ref="D662:D663"/>
    <mergeCell ref="E662:E663"/>
    <mergeCell ref="F662:F663"/>
    <mergeCell ref="F660:F661"/>
    <mergeCell ref="G660:G661"/>
    <mergeCell ref="H660:H661"/>
    <mergeCell ref="I660:I661"/>
    <mergeCell ref="J660:J661"/>
    <mergeCell ref="K660:K661"/>
    <mergeCell ref="G658:G659"/>
    <mergeCell ref="H658:H659"/>
    <mergeCell ref="I658:I659"/>
    <mergeCell ref="J658:J659"/>
    <mergeCell ref="K658:K659"/>
    <mergeCell ref="A660:A661"/>
    <mergeCell ref="B660:B661"/>
    <mergeCell ref="C660:C661"/>
    <mergeCell ref="D660:D661"/>
    <mergeCell ref="E660:E661"/>
    <mergeCell ref="A658:A659"/>
    <mergeCell ref="B658:B659"/>
    <mergeCell ref="C658:C659"/>
    <mergeCell ref="D658:D659"/>
    <mergeCell ref="E658:E659"/>
    <mergeCell ref="F658:F659"/>
    <mergeCell ref="F656:F657"/>
    <mergeCell ref="G656:G657"/>
    <mergeCell ref="H656:H657"/>
    <mergeCell ref="I656:I657"/>
    <mergeCell ref="J656:J657"/>
    <mergeCell ref="K656:K657"/>
    <mergeCell ref="G654:G655"/>
    <mergeCell ref="H654:H655"/>
    <mergeCell ref="I654:I655"/>
    <mergeCell ref="J654:J655"/>
    <mergeCell ref="K654:K655"/>
    <mergeCell ref="A656:A657"/>
    <mergeCell ref="B656:B657"/>
    <mergeCell ref="C656:C657"/>
    <mergeCell ref="D656:D657"/>
    <mergeCell ref="E656:E657"/>
    <mergeCell ref="A654:A655"/>
    <mergeCell ref="B654:B655"/>
    <mergeCell ref="C654:C655"/>
    <mergeCell ref="D654:D655"/>
    <mergeCell ref="E654:E655"/>
    <mergeCell ref="F654:F655"/>
    <mergeCell ref="F652:F653"/>
    <mergeCell ref="G652:G653"/>
    <mergeCell ref="H652:H653"/>
    <mergeCell ref="I652:I653"/>
    <mergeCell ref="J652:J653"/>
    <mergeCell ref="K652:K653"/>
    <mergeCell ref="G650:G651"/>
    <mergeCell ref="H650:H651"/>
    <mergeCell ref="I650:I651"/>
    <mergeCell ref="J650:J651"/>
    <mergeCell ref="K650:K651"/>
    <mergeCell ref="A652:A653"/>
    <mergeCell ref="B652:B653"/>
    <mergeCell ref="C652:C653"/>
    <mergeCell ref="D652:D653"/>
    <mergeCell ref="E652:E653"/>
    <mergeCell ref="A650:A651"/>
    <mergeCell ref="B650:B651"/>
    <mergeCell ref="C650:C651"/>
    <mergeCell ref="D650:D651"/>
    <mergeCell ref="E650:E651"/>
    <mergeCell ref="F650:F651"/>
    <mergeCell ref="F648:F649"/>
    <mergeCell ref="G648:G649"/>
    <mergeCell ref="H648:H649"/>
    <mergeCell ref="I648:I649"/>
    <mergeCell ref="J648:J649"/>
    <mergeCell ref="K648:K649"/>
    <mergeCell ref="G646:G647"/>
    <mergeCell ref="H646:H647"/>
    <mergeCell ref="I646:I647"/>
    <mergeCell ref="J646:J647"/>
    <mergeCell ref="K646:K647"/>
    <mergeCell ref="A648:A649"/>
    <mergeCell ref="B648:B649"/>
    <mergeCell ref="C648:C649"/>
    <mergeCell ref="D648:D649"/>
    <mergeCell ref="E648:E649"/>
    <mergeCell ref="A646:A647"/>
    <mergeCell ref="B646:B647"/>
    <mergeCell ref="C646:C647"/>
    <mergeCell ref="D646:D647"/>
    <mergeCell ref="E646:E647"/>
    <mergeCell ref="F646:F647"/>
    <mergeCell ref="F644:F645"/>
    <mergeCell ref="G644:G645"/>
    <mergeCell ref="H644:H645"/>
    <mergeCell ref="I644:I645"/>
    <mergeCell ref="J644:J645"/>
    <mergeCell ref="K644:K645"/>
    <mergeCell ref="G642:G643"/>
    <mergeCell ref="H642:H643"/>
    <mergeCell ref="I642:I643"/>
    <mergeCell ref="J642:J643"/>
    <mergeCell ref="K642:K643"/>
    <mergeCell ref="A644:A645"/>
    <mergeCell ref="B644:B645"/>
    <mergeCell ref="C644:C645"/>
    <mergeCell ref="D644:D645"/>
    <mergeCell ref="E644:E645"/>
    <mergeCell ref="A642:A643"/>
    <mergeCell ref="B642:B643"/>
    <mergeCell ref="C642:C643"/>
    <mergeCell ref="D642:D643"/>
    <mergeCell ref="E642:E643"/>
    <mergeCell ref="F642:F643"/>
    <mergeCell ref="F640:F641"/>
    <mergeCell ref="G640:G641"/>
    <mergeCell ref="H640:H641"/>
    <mergeCell ref="I640:I641"/>
    <mergeCell ref="J640:J641"/>
    <mergeCell ref="K640:K641"/>
    <mergeCell ref="G638:G639"/>
    <mergeCell ref="H638:H639"/>
    <mergeCell ref="I638:I639"/>
    <mergeCell ref="J638:J639"/>
    <mergeCell ref="K638:K639"/>
    <mergeCell ref="A640:A641"/>
    <mergeCell ref="B640:B641"/>
    <mergeCell ref="C640:C641"/>
    <mergeCell ref="D640:D641"/>
    <mergeCell ref="E640:E641"/>
    <mergeCell ref="A638:A639"/>
    <mergeCell ref="B638:B639"/>
    <mergeCell ref="C638:C639"/>
    <mergeCell ref="D638:D639"/>
    <mergeCell ref="E638:E639"/>
    <mergeCell ref="F638:F639"/>
    <mergeCell ref="F636:F637"/>
    <mergeCell ref="G636:G637"/>
    <mergeCell ref="H636:H637"/>
    <mergeCell ref="I636:I637"/>
    <mergeCell ref="J636:J637"/>
    <mergeCell ref="K636:K637"/>
    <mergeCell ref="G634:G635"/>
    <mergeCell ref="H634:H635"/>
    <mergeCell ref="I634:I635"/>
    <mergeCell ref="J634:J635"/>
    <mergeCell ref="K634:K635"/>
    <mergeCell ref="A636:A637"/>
    <mergeCell ref="B636:B637"/>
    <mergeCell ref="C636:C637"/>
    <mergeCell ref="D636:D637"/>
    <mergeCell ref="E636:E637"/>
    <mergeCell ref="A634:A635"/>
    <mergeCell ref="B634:B635"/>
    <mergeCell ref="C634:C635"/>
    <mergeCell ref="D634:D635"/>
    <mergeCell ref="E634:E635"/>
    <mergeCell ref="F634:F635"/>
    <mergeCell ref="F632:F633"/>
    <mergeCell ref="G632:G633"/>
    <mergeCell ref="H632:H633"/>
    <mergeCell ref="I632:I633"/>
    <mergeCell ref="J632:J633"/>
    <mergeCell ref="K632:K633"/>
    <mergeCell ref="G630:G631"/>
    <mergeCell ref="H630:H631"/>
    <mergeCell ref="I630:I631"/>
    <mergeCell ref="J630:J631"/>
    <mergeCell ref="K630:K631"/>
    <mergeCell ref="A632:A633"/>
    <mergeCell ref="B632:B633"/>
    <mergeCell ref="C632:C633"/>
    <mergeCell ref="D632:D633"/>
    <mergeCell ref="E632:E633"/>
    <mergeCell ref="A630:A631"/>
    <mergeCell ref="B630:B631"/>
    <mergeCell ref="C630:C631"/>
    <mergeCell ref="D630:D631"/>
    <mergeCell ref="E630:E631"/>
    <mergeCell ref="F630:F631"/>
    <mergeCell ref="F628:F629"/>
    <mergeCell ref="G628:G629"/>
    <mergeCell ref="H628:H629"/>
    <mergeCell ref="I628:I629"/>
    <mergeCell ref="J628:J629"/>
    <mergeCell ref="K628:K629"/>
    <mergeCell ref="G626:G627"/>
    <mergeCell ref="H626:H627"/>
    <mergeCell ref="I626:I627"/>
    <mergeCell ref="J626:J627"/>
    <mergeCell ref="K626:K627"/>
    <mergeCell ref="A628:A629"/>
    <mergeCell ref="B628:B629"/>
    <mergeCell ref="C628:C629"/>
    <mergeCell ref="D628:D629"/>
    <mergeCell ref="E628:E629"/>
    <mergeCell ref="A626:A627"/>
    <mergeCell ref="B626:B627"/>
    <mergeCell ref="C626:C627"/>
    <mergeCell ref="D626:D627"/>
    <mergeCell ref="E626:E627"/>
    <mergeCell ref="F626:F627"/>
    <mergeCell ref="F624:F625"/>
    <mergeCell ref="G624:G625"/>
    <mergeCell ref="H624:H625"/>
    <mergeCell ref="I624:I625"/>
    <mergeCell ref="J624:J625"/>
    <mergeCell ref="K624:K625"/>
    <mergeCell ref="G622:G623"/>
    <mergeCell ref="H622:H623"/>
    <mergeCell ref="I622:I623"/>
    <mergeCell ref="J622:J623"/>
    <mergeCell ref="K622:K623"/>
    <mergeCell ref="A624:A625"/>
    <mergeCell ref="B624:B625"/>
    <mergeCell ref="C624:C625"/>
    <mergeCell ref="D624:D625"/>
    <mergeCell ref="E624:E625"/>
    <mergeCell ref="A622:A623"/>
    <mergeCell ref="B622:B623"/>
    <mergeCell ref="C622:C623"/>
    <mergeCell ref="D622:D623"/>
    <mergeCell ref="E622:E623"/>
    <mergeCell ref="F622:F623"/>
    <mergeCell ref="F620:F621"/>
    <mergeCell ref="G620:G621"/>
    <mergeCell ref="H620:H621"/>
    <mergeCell ref="I620:I621"/>
    <mergeCell ref="J620:J621"/>
    <mergeCell ref="K620:K621"/>
    <mergeCell ref="G618:G619"/>
    <mergeCell ref="H618:H619"/>
    <mergeCell ref="I618:I619"/>
    <mergeCell ref="J618:J619"/>
    <mergeCell ref="K618:K619"/>
    <mergeCell ref="A620:A621"/>
    <mergeCell ref="B620:B621"/>
    <mergeCell ref="C620:C621"/>
    <mergeCell ref="D620:D621"/>
    <mergeCell ref="E620:E621"/>
    <mergeCell ref="A618:A619"/>
    <mergeCell ref="B618:B619"/>
    <mergeCell ref="C618:C619"/>
    <mergeCell ref="D618:D619"/>
    <mergeCell ref="E618:E619"/>
    <mergeCell ref="F618:F619"/>
    <mergeCell ref="F616:F617"/>
    <mergeCell ref="G616:G617"/>
    <mergeCell ref="H616:H617"/>
    <mergeCell ref="I616:I617"/>
    <mergeCell ref="J616:J617"/>
    <mergeCell ref="K616:K617"/>
    <mergeCell ref="G614:G615"/>
    <mergeCell ref="H614:H615"/>
    <mergeCell ref="I614:I615"/>
    <mergeCell ref="J614:J615"/>
    <mergeCell ref="K614:K615"/>
    <mergeCell ref="A616:A617"/>
    <mergeCell ref="B616:B617"/>
    <mergeCell ref="C616:C617"/>
    <mergeCell ref="D616:D617"/>
    <mergeCell ref="E616:E617"/>
    <mergeCell ref="A614:A615"/>
    <mergeCell ref="B614:B615"/>
    <mergeCell ref="C614:C615"/>
    <mergeCell ref="D614:D615"/>
    <mergeCell ref="E614:E615"/>
    <mergeCell ref="F614:F615"/>
    <mergeCell ref="F612:F613"/>
    <mergeCell ref="G612:G613"/>
    <mergeCell ref="H612:H613"/>
    <mergeCell ref="I612:I613"/>
    <mergeCell ref="J612:J613"/>
    <mergeCell ref="K612:K613"/>
    <mergeCell ref="G610:G611"/>
    <mergeCell ref="H610:H611"/>
    <mergeCell ref="I610:I611"/>
    <mergeCell ref="J610:J611"/>
    <mergeCell ref="K610:K611"/>
    <mergeCell ref="A612:A613"/>
    <mergeCell ref="B612:B613"/>
    <mergeCell ref="C612:C613"/>
    <mergeCell ref="D612:D613"/>
    <mergeCell ref="E612:E613"/>
    <mergeCell ref="A610:A611"/>
    <mergeCell ref="B610:B611"/>
    <mergeCell ref="C610:C611"/>
    <mergeCell ref="D610:D611"/>
    <mergeCell ref="E610:E611"/>
    <mergeCell ref="F610:F611"/>
    <mergeCell ref="F608:F609"/>
    <mergeCell ref="G608:G609"/>
    <mergeCell ref="H608:H609"/>
    <mergeCell ref="I608:I609"/>
    <mergeCell ref="J608:J609"/>
    <mergeCell ref="K608:K609"/>
    <mergeCell ref="G606:G607"/>
    <mergeCell ref="H606:H607"/>
    <mergeCell ref="I606:I607"/>
    <mergeCell ref="J606:J607"/>
    <mergeCell ref="K606:K607"/>
    <mergeCell ref="A608:A609"/>
    <mergeCell ref="B608:B609"/>
    <mergeCell ref="C608:C609"/>
    <mergeCell ref="D608:D609"/>
    <mergeCell ref="E608:E609"/>
    <mergeCell ref="A606:A607"/>
    <mergeCell ref="B606:B607"/>
    <mergeCell ref="C606:C607"/>
    <mergeCell ref="D606:D607"/>
    <mergeCell ref="E606:E607"/>
    <mergeCell ref="F606:F607"/>
    <mergeCell ref="F604:F605"/>
    <mergeCell ref="G604:G605"/>
    <mergeCell ref="H604:H605"/>
    <mergeCell ref="I604:I605"/>
    <mergeCell ref="J604:J605"/>
    <mergeCell ref="K604:K605"/>
    <mergeCell ref="G602:G603"/>
    <mergeCell ref="H602:H603"/>
    <mergeCell ref="I602:I603"/>
    <mergeCell ref="J602:J603"/>
    <mergeCell ref="K602:K603"/>
    <mergeCell ref="A604:A605"/>
    <mergeCell ref="B604:B605"/>
    <mergeCell ref="C604:C605"/>
    <mergeCell ref="D604:D605"/>
    <mergeCell ref="E604:E605"/>
    <mergeCell ref="A602:A603"/>
    <mergeCell ref="B602:B603"/>
    <mergeCell ref="C602:C603"/>
    <mergeCell ref="D602:D603"/>
    <mergeCell ref="E602:E603"/>
    <mergeCell ref="F602:F603"/>
    <mergeCell ref="F600:F601"/>
    <mergeCell ref="G600:G601"/>
    <mergeCell ref="H600:H601"/>
    <mergeCell ref="I600:I601"/>
    <mergeCell ref="J600:J601"/>
    <mergeCell ref="K600:K601"/>
    <mergeCell ref="G598:G599"/>
    <mergeCell ref="H598:H599"/>
    <mergeCell ref="I598:I599"/>
    <mergeCell ref="J598:J599"/>
    <mergeCell ref="K598:K599"/>
    <mergeCell ref="A600:A601"/>
    <mergeCell ref="B600:B601"/>
    <mergeCell ref="C600:C601"/>
    <mergeCell ref="D600:D601"/>
    <mergeCell ref="E600:E601"/>
    <mergeCell ref="A598:A599"/>
    <mergeCell ref="B598:B599"/>
    <mergeCell ref="C598:C599"/>
    <mergeCell ref="D598:D599"/>
    <mergeCell ref="E598:E599"/>
    <mergeCell ref="F598:F599"/>
    <mergeCell ref="F596:F597"/>
    <mergeCell ref="G596:G597"/>
    <mergeCell ref="H596:H597"/>
    <mergeCell ref="I596:I597"/>
    <mergeCell ref="J596:J597"/>
    <mergeCell ref="K596:K597"/>
    <mergeCell ref="G594:G595"/>
    <mergeCell ref="H594:H595"/>
    <mergeCell ref="I594:I595"/>
    <mergeCell ref="J594:J595"/>
    <mergeCell ref="K594:K595"/>
    <mergeCell ref="A596:A597"/>
    <mergeCell ref="B596:B597"/>
    <mergeCell ref="C596:C597"/>
    <mergeCell ref="D596:D597"/>
    <mergeCell ref="E596:E597"/>
    <mergeCell ref="A594:A595"/>
    <mergeCell ref="B594:B595"/>
    <mergeCell ref="C594:C595"/>
    <mergeCell ref="D594:D595"/>
    <mergeCell ref="E594:E595"/>
    <mergeCell ref="F594:F595"/>
    <mergeCell ref="F592:F593"/>
    <mergeCell ref="G592:G593"/>
    <mergeCell ref="H592:H593"/>
    <mergeCell ref="I592:I593"/>
    <mergeCell ref="J592:J593"/>
    <mergeCell ref="K592:K593"/>
    <mergeCell ref="G590:G591"/>
    <mergeCell ref="H590:H591"/>
    <mergeCell ref="I590:I591"/>
    <mergeCell ref="J590:J591"/>
    <mergeCell ref="K590:K591"/>
    <mergeCell ref="A592:A593"/>
    <mergeCell ref="B592:B593"/>
    <mergeCell ref="C592:C593"/>
    <mergeCell ref="D592:D593"/>
    <mergeCell ref="E592:E593"/>
    <mergeCell ref="A590:A591"/>
    <mergeCell ref="B590:B591"/>
    <mergeCell ref="C590:C591"/>
    <mergeCell ref="D590:D591"/>
    <mergeCell ref="E590:E591"/>
    <mergeCell ref="F590:F591"/>
    <mergeCell ref="F588:F589"/>
    <mergeCell ref="G588:G589"/>
    <mergeCell ref="H588:H589"/>
    <mergeCell ref="I588:I589"/>
    <mergeCell ref="J588:J589"/>
    <mergeCell ref="K588:K589"/>
    <mergeCell ref="G586:G587"/>
    <mergeCell ref="H586:H587"/>
    <mergeCell ref="I586:I587"/>
    <mergeCell ref="J586:J587"/>
    <mergeCell ref="K586:K587"/>
    <mergeCell ref="A588:A589"/>
    <mergeCell ref="B588:B589"/>
    <mergeCell ref="C588:C589"/>
    <mergeCell ref="D588:D589"/>
    <mergeCell ref="E588:E589"/>
    <mergeCell ref="A586:A587"/>
    <mergeCell ref="B586:B587"/>
    <mergeCell ref="C586:C587"/>
    <mergeCell ref="D586:D587"/>
    <mergeCell ref="E586:E587"/>
    <mergeCell ref="F586:F587"/>
    <mergeCell ref="F584:F585"/>
    <mergeCell ref="G584:G585"/>
    <mergeCell ref="H584:H585"/>
    <mergeCell ref="I584:I585"/>
    <mergeCell ref="J584:J585"/>
    <mergeCell ref="K584:K585"/>
    <mergeCell ref="G582:G583"/>
    <mergeCell ref="H582:H583"/>
    <mergeCell ref="I582:I583"/>
    <mergeCell ref="J582:J583"/>
    <mergeCell ref="K582:K583"/>
    <mergeCell ref="A584:A585"/>
    <mergeCell ref="B584:B585"/>
    <mergeCell ref="C584:C585"/>
    <mergeCell ref="D584:D585"/>
    <mergeCell ref="E584:E585"/>
    <mergeCell ref="A582:A583"/>
    <mergeCell ref="B582:B583"/>
    <mergeCell ref="C582:C583"/>
    <mergeCell ref="D582:D583"/>
    <mergeCell ref="E582:E583"/>
    <mergeCell ref="F582:F583"/>
    <mergeCell ref="F580:F581"/>
    <mergeCell ref="G580:G581"/>
    <mergeCell ref="H580:H581"/>
    <mergeCell ref="I580:I581"/>
    <mergeCell ref="J580:J581"/>
    <mergeCell ref="K580:K581"/>
    <mergeCell ref="G578:G579"/>
    <mergeCell ref="H578:H579"/>
    <mergeCell ref="I578:I579"/>
    <mergeCell ref="J578:J579"/>
    <mergeCell ref="K578:K579"/>
    <mergeCell ref="A580:A581"/>
    <mergeCell ref="B580:B581"/>
    <mergeCell ref="C580:C581"/>
    <mergeCell ref="D580:D581"/>
    <mergeCell ref="E580:E581"/>
    <mergeCell ref="A578:A579"/>
    <mergeCell ref="B578:B579"/>
    <mergeCell ref="C578:C579"/>
    <mergeCell ref="D578:D579"/>
    <mergeCell ref="E578:E579"/>
    <mergeCell ref="F578:F579"/>
    <mergeCell ref="F576:F577"/>
    <mergeCell ref="G576:G577"/>
    <mergeCell ref="H576:H577"/>
    <mergeCell ref="I576:I577"/>
    <mergeCell ref="J576:J577"/>
    <mergeCell ref="K576:K577"/>
    <mergeCell ref="G574:G575"/>
    <mergeCell ref="H574:H575"/>
    <mergeCell ref="I574:I575"/>
    <mergeCell ref="J574:J575"/>
    <mergeCell ref="K574:K575"/>
    <mergeCell ref="A576:A577"/>
    <mergeCell ref="B576:B577"/>
    <mergeCell ref="C576:C577"/>
    <mergeCell ref="D576:D577"/>
    <mergeCell ref="E576:E577"/>
    <mergeCell ref="A574:A575"/>
    <mergeCell ref="B574:B575"/>
    <mergeCell ref="C574:C575"/>
    <mergeCell ref="D574:D575"/>
    <mergeCell ref="E574:E575"/>
    <mergeCell ref="F574:F575"/>
    <mergeCell ref="F572:F573"/>
    <mergeCell ref="G572:G573"/>
    <mergeCell ref="H572:H573"/>
    <mergeCell ref="I572:I573"/>
    <mergeCell ref="J572:J573"/>
    <mergeCell ref="K572:K573"/>
    <mergeCell ref="G570:G571"/>
    <mergeCell ref="H570:H571"/>
    <mergeCell ref="I570:I571"/>
    <mergeCell ref="J570:J571"/>
    <mergeCell ref="K570:K571"/>
    <mergeCell ref="A572:A573"/>
    <mergeCell ref="B572:B573"/>
    <mergeCell ref="C572:C573"/>
    <mergeCell ref="D572:D573"/>
    <mergeCell ref="E572:E573"/>
    <mergeCell ref="A570:A571"/>
    <mergeCell ref="B570:B571"/>
    <mergeCell ref="C570:C571"/>
    <mergeCell ref="D570:D571"/>
    <mergeCell ref="E570:E571"/>
    <mergeCell ref="F570:F571"/>
    <mergeCell ref="F568:F569"/>
    <mergeCell ref="G568:G569"/>
    <mergeCell ref="H568:H569"/>
    <mergeCell ref="I568:I569"/>
    <mergeCell ref="J568:J569"/>
    <mergeCell ref="K568:K569"/>
    <mergeCell ref="G566:G567"/>
    <mergeCell ref="H566:H567"/>
    <mergeCell ref="I566:I567"/>
    <mergeCell ref="J566:J567"/>
    <mergeCell ref="K566:K567"/>
    <mergeCell ref="A568:A569"/>
    <mergeCell ref="B568:B569"/>
    <mergeCell ref="C568:C569"/>
    <mergeCell ref="D568:D569"/>
    <mergeCell ref="E568:E569"/>
    <mergeCell ref="A566:A567"/>
    <mergeCell ref="B566:B567"/>
    <mergeCell ref="C566:C567"/>
    <mergeCell ref="D566:D567"/>
    <mergeCell ref="E566:E567"/>
    <mergeCell ref="F566:F567"/>
    <mergeCell ref="F564:F565"/>
    <mergeCell ref="G564:G565"/>
    <mergeCell ref="H564:H565"/>
    <mergeCell ref="I564:I565"/>
    <mergeCell ref="J564:J565"/>
    <mergeCell ref="K564:K565"/>
    <mergeCell ref="G562:G563"/>
    <mergeCell ref="H562:H563"/>
    <mergeCell ref="I562:I563"/>
    <mergeCell ref="J562:J563"/>
    <mergeCell ref="K562:K563"/>
    <mergeCell ref="A564:A565"/>
    <mergeCell ref="B564:B565"/>
    <mergeCell ref="C564:C565"/>
    <mergeCell ref="D564:D565"/>
    <mergeCell ref="E564:E565"/>
    <mergeCell ref="A562:A563"/>
    <mergeCell ref="B562:B563"/>
    <mergeCell ref="C562:C563"/>
    <mergeCell ref="D562:D563"/>
    <mergeCell ref="E562:E563"/>
    <mergeCell ref="F562:F563"/>
    <mergeCell ref="F560:F561"/>
    <mergeCell ref="G560:G561"/>
    <mergeCell ref="H560:H561"/>
    <mergeCell ref="I560:I561"/>
    <mergeCell ref="J560:J561"/>
    <mergeCell ref="K560:K561"/>
    <mergeCell ref="G558:G559"/>
    <mergeCell ref="H558:H559"/>
    <mergeCell ref="I558:I559"/>
    <mergeCell ref="J558:J559"/>
    <mergeCell ref="K558:K559"/>
    <mergeCell ref="A560:A561"/>
    <mergeCell ref="B560:B561"/>
    <mergeCell ref="C560:C561"/>
    <mergeCell ref="D560:D561"/>
    <mergeCell ref="E560:E561"/>
    <mergeCell ref="A558:A559"/>
    <mergeCell ref="B558:B559"/>
    <mergeCell ref="C558:C559"/>
    <mergeCell ref="D558:D559"/>
    <mergeCell ref="E558:E559"/>
    <mergeCell ref="F558:F559"/>
    <mergeCell ref="F556:F557"/>
    <mergeCell ref="G556:G557"/>
    <mergeCell ref="H556:H557"/>
    <mergeCell ref="I556:I557"/>
    <mergeCell ref="J556:J557"/>
    <mergeCell ref="K556:K557"/>
    <mergeCell ref="G554:G555"/>
    <mergeCell ref="H554:H555"/>
    <mergeCell ref="I554:I555"/>
    <mergeCell ref="J554:J555"/>
    <mergeCell ref="K554:K555"/>
    <mergeCell ref="A556:A557"/>
    <mergeCell ref="B556:B557"/>
    <mergeCell ref="C556:C557"/>
    <mergeCell ref="D556:D557"/>
    <mergeCell ref="E556:E557"/>
    <mergeCell ref="A554:A555"/>
    <mergeCell ref="B554:B555"/>
    <mergeCell ref="C554:C555"/>
    <mergeCell ref="D554:D555"/>
    <mergeCell ref="E554:E555"/>
    <mergeCell ref="F554:F555"/>
    <mergeCell ref="F552:F553"/>
    <mergeCell ref="G552:G553"/>
    <mergeCell ref="H552:H553"/>
    <mergeCell ref="I552:I553"/>
    <mergeCell ref="J552:J553"/>
    <mergeCell ref="K552:K553"/>
    <mergeCell ref="G550:G551"/>
    <mergeCell ref="H550:H551"/>
    <mergeCell ref="I550:I551"/>
    <mergeCell ref="J550:J551"/>
    <mergeCell ref="K550:K551"/>
    <mergeCell ref="A552:A553"/>
    <mergeCell ref="B552:B553"/>
    <mergeCell ref="C552:C553"/>
    <mergeCell ref="D552:D553"/>
    <mergeCell ref="E552:E553"/>
    <mergeCell ref="A550:A551"/>
    <mergeCell ref="B550:B551"/>
    <mergeCell ref="C550:C551"/>
    <mergeCell ref="D550:D551"/>
    <mergeCell ref="E550:E551"/>
    <mergeCell ref="F550:F551"/>
    <mergeCell ref="F548:F549"/>
    <mergeCell ref="G548:G549"/>
    <mergeCell ref="H548:H549"/>
    <mergeCell ref="I548:I549"/>
    <mergeCell ref="J548:J549"/>
    <mergeCell ref="K548:K549"/>
    <mergeCell ref="G546:G547"/>
    <mergeCell ref="H546:H547"/>
    <mergeCell ref="I546:I547"/>
    <mergeCell ref="J546:J547"/>
    <mergeCell ref="K546:K547"/>
    <mergeCell ref="A548:A549"/>
    <mergeCell ref="B548:B549"/>
    <mergeCell ref="C548:C549"/>
    <mergeCell ref="D548:D549"/>
    <mergeCell ref="E548:E549"/>
    <mergeCell ref="A546:A547"/>
    <mergeCell ref="B546:B547"/>
    <mergeCell ref="C546:C547"/>
    <mergeCell ref="D546:D547"/>
    <mergeCell ref="E546:E547"/>
    <mergeCell ref="F546:F547"/>
    <mergeCell ref="F544:F545"/>
    <mergeCell ref="G544:G545"/>
    <mergeCell ref="H544:H545"/>
    <mergeCell ref="I544:I545"/>
    <mergeCell ref="J544:J545"/>
    <mergeCell ref="K544:K545"/>
    <mergeCell ref="G542:G543"/>
    <mergeCell ref="H542:H543"/>
    <mergeCell ref="I542:I543"/>
    <mergeCell ref="J542:J543"/>
    <mergeCell ref="K542:K543"/>
    <mergeCell ref="A544:A545"/>
    <mergeCell ref="B544:B545"/>
    <mergeCell ref="C544:C545"/>
    <mergeCell ref="D544:D545"/>
    <mergeCell ref="E544:E545"/>
    <mergeCell ref="A542:A543"/>
    <mergeCell ref="B542:B543"/>
    <mergeCell ref="C542:C543"/>
    <mergeCell ref="D542:D543"/>
    <mergeCell ref="E542:E543"/>
    <mergeCell ref="F542:F543"/>
    <mergeCell ref="F540:F541"/>
    <mergeCell ref="G540:G541"/>
    <mergeCell ref="H540:H541"/>
    <mergeCell ref="I540:I541"/>
    <mergeCell ref="J540:J541"/>
    <mergeCell ref="K540:K541"/>
    <mergeCell ref="G538:G539"/>
    <mergeCell ref="H538:H539"/>
    <mergeCell ref="I538:I539"/>
    <mergeCell ref="J538:J539"/>
    <mergeCell ref="K538:K539"/>
    <mergeCell ref="A540:A541"/>
    <mergeCell ref="B540:B541"/>
    <mergeCell ref="C540:C541"/>
    <mergeCell ref="D540:D541"/>
    <mergeCell ref="E540:E541"/>
    <mergeCell ref="A538:A539"/>
    <mergeCell ref="B538:B539"/>
    <mergeCell ref="C538:C539"/>
    <mergeCell ref="D538:D539"/>
    <mergeCell ref="E538:E539"/>
    <mergeCell ref="F538:F539"/>
    <mergeCell ref="F536:F537"/>
    <mergeCell ref="G536:G537"/>
    <mergeCell ref="H536:H537"/>
    <mergeCell ref="I536:I537"/>
    <mergeCell ref="J536:J537"/>
    <mergeCell ref="K536:K537"/>
    <mergeCell ref="G534:G535"/>
    <mergeCell ref="H534:H535"/>
    <mergeCell ref="I534:I535"/>
    <mergeCell ref="J534:J535"/>
    <mergeCell ref="K534:K535"/>
    <mergeCell ref="A536:A537"/>
    <mergeCell ref="B536:B537"/>
    <mergeCell ref="C536:C537"/>
    <mergeCell ref="D536:D537"/>
    <mergeCell ref="E536:E537"/>
    <mergeCell ref="A534:A535"/>
    <mergeCell ref="B534:B535"/>
    <mergeCell ref="C534:C535"/>
    <mergeCell ref="D534:D535"/>
    <mergeCell ref="E534:E535"/>
    <mergeCell ref="F534:F535"/>
    <mergeCell ref="F532:F533"/>
    <mergeCell ref="G532:G533"/>
    <mergeCell ref="H532:H533"/>
    <mergeCell ref="I532:I533"/>
    <mergeCell ref="J532:J533"/>
    <mergeCell ref="K532:K533"/>
    <mergeCell ref="G530:G531"/>
    <mergeCell ref="H530:H531"/>
    <mergeCell ref="I530:I531"/>
    <mergeCell ref="J530:J531"/>
    <mergeCell ref="K530:K531"/>
    <mergeCell ref="A532:A533"/>
    <mergeCell ref="B532:B533"/>
    <mergeCell ref="C532:C533"/>
    <mergeCell ref="D532:D533"/>
    <mergeCell ref="E532:E533"/>
    <mergeCell ref="A530:A531"/>
    <mergeCell ref="B530:B531"/>
    <mergeCell ref="C530:C531"/>
    <mergeCell ref="D530:D531"/>
    <mergeCell ref="E530:E531"/>
    <mergeCell ref="F530:F531"/>
    <mergeCell ref="F528:F529"/>
    <mergeCell ref="G528:G529"/>
    <mergeCell ref="H528:H529"/>
    <mergeCell ref="I528:I529"/>
    <mergeCell ref="J528:J529"/>
    <mergeCell ref="K528:K529"/>
    <mergeCell ref="G526:G527"/>
    <mergeCell ref="H526:H527"/>
    <mergeCell ref="I526:I527"/>
    <mergeCell ref="J526:J527"/>
    <mergeCell ref="K526:K527"/>
    <mergeCell ref="A528:A529"/>
    <mergeCell ref="B528:B529"/>
    <mergeCell ref="C528:C529"/>
    <mergeCell ref="D528:D529"/>
    <mergeCell ref="E528:E529"/>
    <mergeCell ref="A526:A527"/>
    <mergeCell ref="B526:B527"/>
    <mergeCell ref="C526:C527"/>
    <mergeCell ref="D526:D527"/>
    <mergeCell ref="E526:E527"/>
    <mergeCell ref="F526:F527"/>
    <mergeCell ref="F524:F525"/>
    <mergeCell ref="G524:G525"/>
    <mergeCell ref="H524:H525"/>
    <mergeCell ref="I524:I525"/>
    <mergeCell ref="J524:J525"/>
    <mergeCell ref="K524:K525"/>
    <mergeCell ref="G522:G523"/>
    <mergeCell ref="H522:H523"/>
    <mergeCell ref="I522:I523"/>
    <mergeCell ref="J522:J523"/>
    <mergeCell ref="K522:K523"/>
    <mergeCell ref="A524:A525"/>
    <mergeCell ref="B524:B525"/>
    <mergeCell ref="C524:C525"/>
    <mergeCell ref="D524:D525"/>
    <mergeCell ref="E524:E525"/>
    <mergeCell ref="A522:A523"/>
    <mergeCell ref="B522:B523"/>
    <mergeCell ref="C522:C523"/>
    <mergeCell ref="D522:D523"/>
    <mergeCell ref="E522:E523"/>
    <mergeCell ref="F522:F523"/>
    <mergeCell ref="F520:F521"/>
    <mergeCell ref="G520:G521"/>
    <mergeCell ref="H520:H521"/>
    <mergeCell ref="I520:I521"/>
    <mergeCell ref="J520:J521"/>
    <mergeCell ref="K520:K521"/>
    <mergeCell ref="G518:G519"/>
    <mergeCell ref="H518:H519"/>
    <mergeCell ref="I518:I519"/>
    <mergeCell ref="J518:J519"/>
    <mergeCell ref="K518:K519"/>
    <mergeCell ref="A520:A521"/>
    <mergeCell ref="B520:B521"/>
    <mergeCell ref="C520:C521"/>
    <mergeCell ref="D520:D521"/>
    <mergeCell ref="E520:E521"/>
    <mergeCell ref="A518:A519"/>
    <mergeCell ref="B518:B519"/>
    <mergeCell ref="C518:C519"/>
    <mergeCell ref="D518:D519"/>
    <mergeCell ref="E518:E519"/>
    <mergeCell ref="F518:F519"/>
    <mergeCell ref="F516:F517"/>
    <mergeCell ref="G516:G517"/>
    <mergeCell ref="H516:H517"/>
    <mergeCell ref="I516:I517"/>
    <mergeCell ref="J516:J517"/>
    <mergeCell ref="K516:K517"/>
    <mergeCell ref="G514:G515"/>
    <mergeCell ref="H514:H515"/>
    <mergeCell ref="I514:I515"/>
    <mergeCell ref="J514:J515"/>
    <mergeCell ref="K514:K515"/>
    <mergeCell ref="A516:A517"/>
    <mergeCell ref="B516:B517"/>
    <mergeCell ref="C516:C517"/>
    <mergeCell ref="D516:D517"/>
    <mergeCell ref="E516:E517"/>
    <mergeCell ref="A514:A515"/>
    <mergeCell ref="B514:B515"/>
    <mergeCell ref="C514:C515"/>
    <mergeCell ref="D514:D515"/>
    <mergeCell ref="E514:E515"/>
    <mergeCell ref="F514:F515"/>
    <mergeCell ref="F512:F513"/>
    <mergeCell ref="G512:G513"/>
    <mergeCell ref="H512:H513"/>
    <mergeCell ref="I512:I513"/>
    <mergeCell ref="J512:J513"/>
    <mergeCell ref="K512:K513"/>
    <mergeCell ref="G510:G511"/>
    <mergeCell ref="H510:H511"/>
    <mergeCell ref="I510:I511"/>
    <mergeCell ref="J510:J511"/>
    <mergeCell ref="K510:K511"/>
    <mergeCell ref="A512:A513"/>
    <mergeCell ref="B512:B513"/>
    <mergeCell ref="C512:C513"/>
    <mergeCell ref="D512:D513"/>
    <mergeCell ref="E512:E513"/>
    <mergeCell ref="A510:A511"/>
    <mergeCell ref="B510:B511"/>
    <mergeCell ref="C510:C511"/>
    <mergeCell ref="D510:D511"/>
    <mergeCell ref="E510:E511"/>
    <mergeCell ref="F510:F511"/>
    <mergeCell ref="F508:F509"/>
    <mergeCell ref="G508:G509"/>
    <mergeCell ref="H508:H509"/>
    <mergeCell ref="I508:I509"/>
    <mergeCell ref="J508:J509"/>
    <mergeCell ref="K508:K509"/>
    <mergeCell ref="G506:G507"/>
    <mergeCell ref="H506:H507"/>
    <mergeCell ref="I506:I507"/>
    <mergeCell ref="J506:J507"/>
    <mergeCell ref="K506:K507"/>
    <mergeCell ref="A508:A509"/>
    <mergeCell ref="B508:B509"/>
    <mergeCell ref="C508:C509"/>
    <mergeCell ref="D508:D509"/>
    <mergeCell ref="E508:E509"/>
    <mergeCell ref="A506:A507"/>
    <mergeCell ref="B506:B507"/>
    <mergeCell ref="C506:C507"/>
    <mergeCell ref="D506:D507"/>
    <mergeCell ref="E506:E507"/>
    <mergeCell ref="F506:F507"/>
    <mergeCell ref="F504:F505"/>
    <mergeCell ref="G504:G505"/>
    <mergeCell ref="H504:H505"/>
    <mergeCell ref="I504:I505"/>
    <mergeCell ref="J504:J505"/>
    <mergeCell ref="K504:K505"/>
    <mergeCell ref="G502:G503"/>
    <mergeCell ref="H502:H503"/>
    <mergeCell ref="I502:I503"/>
    <mergeCell ref="J502:J503"/>
    <mergeCell ref="K502:K503"/>
    <mergeCell ref="A504:A505"/>
    <mergeCell ref="B504:B505"/>
    <mergeCell ref="C504:C505"/>
    <mergeCell ref="D504:D505"/>
    <mergeCell ref="E504:E505"/>
    <mergeCell ref="A502:A503"/>
    <mergeCell ref="B502:B503"/>
    <mergeCell ref="C502:C503"/>
    <mergeCell ref="D502:D503"/>
    <mergeCell ref="E502:E503"/>
    <mergeCell ref="F502:F503"/>
    <mergeCell ref="F500:F501"/>
    <mergeCell ref="G500:G501"/>
    <mergeCell ref="H500:H501"/>
    <mergeCell ref="I500:I501"/>
    <mergeCell ref="J500:J501"/>
    <mergeCell ref="K500:K501"/>
    <mergeCell ref="G498:G499"/>
    <mergeCell ref="H498:H499"/>
    <mergeCell ref="I498:I499"/>
    <mergeCell ref="J498:J499"/>
    <mergeCell ref="K498:K499"/>
    <mergeCell ref="A500:A501"/>
    <mergeCell ref="B500:B501"/>
    <mergeCell ref="C500:C501"/>
    <mergeCell ref="D500:D501"/>
    <mergeCell ref="E500:E501"/>
    <mergeCell ref="A498:A499"/>
    <mergeCell ref="B498:B499"/>
    <mergeCell ref="C498:C499"/>
    <mergeCell ref="D498:D499"/>
    <mergeCell ref="E498:E499"/>
    <mergeCell ref="F498:F499"/>
    <mergeCell ref="F496:F497"/>
    <mergeCell ref="G496:G497"/>
    <mergeCell ref="H496:H497"/>
    <mergeCell ref="I496:I497"/>
    <mergeCell ref="J496:J497"/>
    <mergeCell ref="K496:K497"/>
    <mergeCell ref="G494:G495"/>
    <mergeCell ref="H494:H495"/>
    <mergeCell ref="I494:I495"/>
    <mergeCell ref="J494:J495"/>
    <mergeCell ref="K494:K495"/>
    <mergeCell ref="A496:A497"/>
    <mergeCell ref="B496:B497"/>
    <mergeCell ref="C496:C497"/>
    <mergeCell ref="D496:D497"/>
    <mergeCell ref="E496:E497"/>
    <mergeCell ref="A494:A495"/>
    <mergeCell ref="B494:B495"/>
    <mergeCell ref="C494:C495"/>
    <mergeCell ref="D494:D495"/>
    <mergeCell ref="E494:E495"/>
    <mergeCell ref="F494:F495"/>
    <mergeCell ref="F492:F493"/>
    <mergeCell ref="G492:G493"/>
    <mergeCell ref="H492:H493"/>
    <mergeCell ref="I492:I493"/>
    <mergeCell ref="J492:J493"/>
    <mergeCell ref="K492:K493"/>
    <mergeCell ref="G490:G491"/>
    <mergeCell ref="H490:H491"/>
    <mergeCell ref="I490:I491"/>
    <mergeCell ref="J490:J491"/>
    <mergeCell ref="K490:K491"/>
    <mergeCell ref="A492:A493"/>
    <mergeCell ref="B492:B493"/>
    <mergeCell ref="C492:C493"/>
    <mergeCell ref="D492:D493"/>
    <mergeCell ref="E492:E493"/>
    <mergeCell ref="A490:A491"/>
    <mergeCell ref="B490:B491"/>
    <mergeCell ref="C490:C491"/>
    <mergeCell ref="D490:D491"/>
    <mergeCell ref="E490:E491"/>
    <mergeCell ref="F490:F491"/>
    <mergeCell ref="F488:F489"/>
    <mergeCell ref="G488:G489"/>
    <mergeCell ref="H488:H489"/>
    <mergeCell ref="I488:I489"/>
    <mergeCell ref="J488:J489"/>
    <mergeCell ref="K488:K489"/>
    <mergeCell ref="G486:G487"/>
    <mergeCell ref="H486:H487"/>
    <mergeCell ref="I486:I487"/>
    <mergeCell ref="J486:J487"/>
    <mergeCell ref="K486:K487"/>
    <mergeCell ref="A488:A489"/>
    <mergeCell ref="B488:B489"/>
    <mergeCell ref="C488:C489"/>
    <mergeCell ref="D488:D489"/>
    <mergeCell ref="E488:E489"/>
    <mergeCell ref="A486:A487"/>
    <mergeCell ref="B486:B487"/>
    <mergeCell ref="C486:C487"/>
    <mergeCell ref="D486:D487"/>
    <mergeCell ref="E486:E487"/>
    <mergeCell ref="F486:F487"/>
    <mergeCell ref="F484:F485"/>
    <mergeCell ref="G484:G485"/>
    <mergeCell ref="H484:H485"/>
    <mergeCell ref="I484:I485"/>
    <mergeCell ref="J484:J485"/>
    <mergeCell ref="K484:K485"/>
    <mergeCell ref="G482:G483"/>
    <mergeCell ref="H482:H483"/>
    <mergeCell ref="I482:I483"/>
    <mergeCell ref="J482:J483"/>
    <mergeCell ref="K482:K483"/>
    <mergeCell ref="A484:A485"/>
    <mergeCell ref="B484:B485"/>
    <mergeCell ref="C484:C485"/>
    <mergeCell ref="D484:D485"/>
    <mergeCell ref="E484:E485"/>
    <mergeCell ref="A482:A483"/>
    <mergeCell ref="B482:B483"/>
    <mergeCell ref="C482:C483"/>
    <mergeCell ref="D482:D483"/>
    <mergeCell ref="E482:E483"/>
    <mergeCell ref="F482:F483"/>
    <mergeCell ref="F480:F481"/>
    <mergeCell ref="G480:G481"/>
    <mergeCell ref="H480:H481"/>
    <mergeCell ref="I480:I481"/>
    <mergeCell ref="J480:J481"/>
    <mergeCell ref="K480:K481"/>
    <mergeCell ref="G478:G479"/>
    <mergeCell ref="H478:H479"/>
    <mergeCell ref="I478:I479"/>
    <mergeCell ref="J478:J479"/>
    <mergeCell ref="K478:K479"/>
    <mergeCell ref="A480:A481"/>
    <mergeCell ref="B480:B481"/>
    <mergeCell ref="C480:C481"/>
    <mergeCell ref="D480:D481"/>
    <mergeCell ref="E480:E481"/>
    <mergeCell ref="A478:A479"/>
    <mergeCell ref="B478:B479"/>
    <mergeCell ref="C478:C479"/>
    <mergeCell ref="D478:D479"/>
    <mergeCell ref="E478:E479"/>
    <mergeCell ref="F478:F479"/>
    <mergeCell ref="F476:F477"/>
    <mergeCell ref="G476:G477"/>
    <mergeCell ref="H476:H477"/>
    <mergeCell ref="I476:I477"/>
    <mergeCell ref="J476:J477"/>
    <mergeCell ref="K476:K477"/>
    <mergeCell ref="G474:G475"/>
    <mergeCell ref="H474:H475"/>
    <mergeCell ref="I474:I475"/>
    <mergeCell ref="J474:J475"/>
    <mergeCell ref="K474:K475"/>
    <mergeCell ref="A476:A477"/>
    <mergeCell ref="B476:B477"/>
    <mergeCell ref="C476:C477"/>
    <mergeCell ref="D476:D477"/>
    <mergeCell ref="E476:E477"/>
    <mergeCell ref="A474:A475"/>
    <mergeCell ref="B474:B475"/>
    <mergeCell ref="C474:C475"/>
    <mergeCell ref="D474:D475"/>
    <mergeCell ref="E474:E475"/>
    <mergeCell ref="F474:F475"/>
    <mergeCell ref="F472:F473"/>
    <mergeCell ref="G472:G473"/>
    <mergeCell ref="H472:H473"/>
    <mergeCell ref="I472:I473"/>
    <mergeCell ref="J472:J473"/>
    <mergeCell ref="K472:K473"/>
    <mergeCell ref="G470:G471"/>
    <mergeCell ref="H470:H471"/>
    <mergeCell ref="I470:I471"/>
    <mergeCell ref="J470:J471"/>
    <mergeCell ref="K470:K471"/>
    <mergeCell ref="A472:A473"/>
    <mergeCell ref="B472:B473"/>
    <mergeCell ref="C472:C473"/>
    <mergeCell ref="D472:D473"/>
    <mergeCell ref="E472:E473"/>
    <mergeCell ref="A470:A471"/>
    <mergeCell ref="B470:B471"/>
    <mergeCell ref="C470:C471"/>
    <mergeCell ref="D470:D471"/>
    <mergeCell ref="E470:E471"/>
    <mergeCell ref="F470:F471"/>
    <mergeCell ref="F468:F469"/>
    <mergeCell ref="G468:G469"/>
    <mergeCell ref="H468:H469"/>
    <mergeCell ref="I468:I469"/>
    <mergeCell ref="J468:J469"/>
    <mergeCell ref="K468:K469"/>
    <mergeCell ref="G466:G467"/>
    <mergeCell ref="H466:H467"/>
    <mergeCell ref="I466:I467"/>
    <mergeCell ref="J466:J467"/>
    <mergeCell ref="K466:K467"/>
    <mergeCell ref="A468:A469"/>
    <mergeCell ref="B468:B469"/>
    <mergeCell ref="C468:C469"/>
    <mergeCell ref="D468:D469"/>
    <mergeCell ref="E468:E469"/>
    <mergeCell ref="A466:A467"/>
    <mergeCell ref="B466:B467"/>
    <mergeCell ref="C466:C467"/>
    <mergeCell ref="D466:D467"/>
    <mergeCell ref="E466:E467"/>
    <mergeCell ref="F466:F467"/>
    <mergeCell ref="F464:F465"/>
    <mergeCell ref="G464:G465"/>
    <mergeCell ref="H464:H465"/>
    <mergeCell ref="I464:I465"/>
    <mergeCell ref="J464:J465"/>
    <mergeCell ref="K464:K465"/>
    <mergeCell ref="G462:G463"/>
    <mergeCell ref="H462:H463"/>
    <mergeCell ref="I462:I463"/>
    <mergeCell ref="J462:J463"/>
    <mergeCell ref="K462:K463"/>
    <mergeCell ref="A464:A465"/>
    <mergeCell ref="B464:B465"/>
    <mergeCell ref="C464:C465"/>
    <mergeCell ref="D464:D465"/>
    <mergeCell ref="E464:E465"/>
    <mergeCell ref="A462:A463"/>
    <mergeCell ref="B462:B463"/>
    <mergeCell ref="C462:C463"/>
    <mergeCell ref="D462:D463"/>
    <mergeCell ref="E462:E463"/>
    <mergeCell ref="F462:F463"/>
    <mergeCell ref="F460:F461"/>
    <mergeCell ref="G460:G461"/>
    <mergeCell ref="H460:H461"/>
    <mergeCell ref="I460:I461"/>
    <mergeCell ref="J460:J461"/>
    <mergeCell ref="K460:K461"/>
    <mergeCell ref="G458:G459"/>
    <mergeCell ref="H458:H459"/>
    <mergeCell ref="I458:I459"/>
    <mergeCell ref="J458:J459"/>
    <mergeCell ref="K458:K459"/>
    <mergeCell ref="A460:A461"/>
    <mergeCell ref="B460:B461"/>
    <mergeCell ref="C460:C461"/>
    <mergeCell ref="D460:D461"/>
    <mergeCell ref="E460:E461"/>
    <mergeCell ref="A458:A459"/>
    <mergeCell ref="B458:B459"/>
    <mergeCell ref="C458:C459"/>
    <mergeCell ref="D458:D459"/>
    <mergeCell ref="E458:E459"/>
    <mergeCell ref="F458:F459"/>
    <mergeCell ref="F456:F457"/>
    <mergeCell ref="G456:G457"/>
    <mergeCell ref="H456:H457"/>
    <mergeCell ref="I456:I457"/>
    <mergeCell ref="J456:J457"/>
    <mergeCell ref="K456:K457"/>
    <mergeCell ref="G454:G455"/>
    <mergeCell ref="H454:H455"/>
    <mergeCell ref="I454:I455"/>
    <mergeCell ref="J454:J455"/>
    <mergeCell ref="K454:K455"/>
    <mergeCell ref="A456:A457"/>
    <mergeCell ref="B456:B457"/>
    <mergeCell ref="C456:C457"/>
    <mergeCell ref="D456:D457"/>
    <mergeCell ref="E456:E457"/>
    <mergeCell ref="A454:A455"/>
    <mergeCell ref="B454:B455"/>
    <mergeCell ref="C454:C455"/>
    <mergeCell ref="D454:D455"/>
    <mergeCell ref="E454:E455"/>
    <mergeCell ref="F454:F455"/>
    <mergeCell ref="F452:F453"/>
    <mergeCell ref="G452:G453"/>
    <mergeCell ref="H452:H453"/>
    <mergeCell ref="I452:I453"/>
    <mergeCell ref="J452:J453"/>
    <mergeCell ref="K452:K453"/>
    <mergeCell ref="G450:G451"/>
    <mergeCell ref="H450:H451"/>
    <mergeCell ref="I450:I451"/>
    <mergeCell ref="J450:J451"/>
    <mergeCell ref="K450:K451"/>
    <mergeCell ref="A452:A453"/>
    <mergeCell ref="B452:B453"/>
    <mergeCell ref="C452:C453"/>
    <mergeCell ref="D452:D453"/>
    <mergeCell ref="E452:E453"/>
    <mergeCell ref="A450:A451"/>
    <mergeCell ref="B450:B451"/>
    <mergeCell ref="C450:C451"/>
    <mergeCell ref="D450:D451"/>
    <mergeCell ref="E450:E451"/>
    <mergeCell ref="F450:F451"/>
    <mergeCell ref="F448:F449"/>
    <mergeCell ref="G448:G449"/>
    <mergeCell ref="H448:H449"/>
    <mergeCell ref="I448:I449"/>
    <mergeCell ref="J448:J449"/>
    <mergeCell ref="K448:K449"/>
    <mergeCell ref="G446:G447"/>
    <mergeCell ref="H446:H447"/>
    <mergeCell ref="I446:I447"/>
    <mergeCell ref="J446:J447"/>
    <mergeCell ref="K446:K447"/>
    <mergeCell ref="A448:A449"/>
    <mergeCell ref="B448:B449"/>
    <mergeCell ref="C448:C449"/>
    <mergeCell ref="D448:D449"/>
    <mergeCell ref="E448:E449"/>
    <mergeCell ref="A446:A447"/>
    <mergeCell ref="B446:B447"/>
    <mergeCell ref="C446:C447"/>
    <mergeCell ref="D446:D447"/>
    <mergeCell ref="E446:E447"/>
    <mergeCell ref="F446:F447"/>
    <mergeCell ref="F444:F445"/>
    <mergeCell ref="G444:G445"/>
    <mergeCell ref="H444:H445"/>
    <mergeCell ref="I444:I445"/>
    <mergeCell ref="J444:J445"/>
    <mergeCell ref="K444:K445"/>
    <mergeCell ref="G442:G443"/>
    <mergeCell ref="H442:H443"/>
    <mergeCell ref="I442:I443"/>
    <mergeCell ref="J442:J443"/>
    <mergeCell ref="K442:K443"/>
    <mergeCell ref="A444:A445"/>
    <mergeCell ref="B444:B445"/>
    <mergeCell ref="C444:C445"/>
    <mergeCell ref="D444:D445"/>
    <mergeCell ref="E444:E445"/>
    <mergeCell ref="A442:A443"/>
    <mergeCell ref="B442:B443"/>
    <mergeCell ref="C442:C443"/>
    <mergeCell ref="D442:D443"/>
    <mergeCell ref="E442:E443"/>
    <mergeCell ref="F442:F443"/>
    <mergeCell ref="F440:F441"/>
    <mergeCell ref="G440:G441"/>
    <mergeCell ref="H440:H441"/>
    <mergeCell ref="I440:I441"/>
    <mergeCell ref="J440:J441"/>
    <mergeCell ref="K440:K441"/>
    <mergeCell ref="G438:G439"/>
    <mergeCell ref="H438:H439"/>
    <mergeCell ref="I438:I439"/>
    <mergeCell ref="J438:J439"/>
    <mergeCell ref="K438:K439"/>
    <mergeCell ref="A440:A441"/>
    <mergeCell ref="B440:B441"/>
    <mergeCell ref="C440:C441"/>
    <mergeCell ref="D440:D441"/>
    <mergeCell ref="E440:E441"/>
    <mergeCell ref="A438:A439"/>
    <mergeCell ref="B438:B439"/>
    <mergeCell ref="C438:C439"/>
    <mergeCell ref="D438:D439"/>
    <mergeCell ref="E438:E439"/>
    <mergeCell ref="F438:F439"/>
    <mergeCell ref="F436:F437"/>
    <mergeCell ref="G436:G437"/>
    <mergeCell ref="H436:H437"/>
    <mergeCell ref="I436:I437"/>
    <mergeCell ref="J436:J437"/>
    <mergeCell ref="K436:K437"/>
    <mergeCell ref="G434:G435"/>
    <mergeCell ref="H434:H435"/>
    <mergeCell ref="I434:I435"/>
    <mergeCell ref="J434:J435"/>
    <mergeCell ref="K434:K435"/>
    <mergeCell ref="A436:A437"/>
    <mergeCell ref="B436:B437"/>
    <mergeCell ref="C436:C437"/>
    <mergeCell ref="D436:D437"/>
    <mergeCell ref="E436:E437"/>
    <mergeCell ref="A434:A435"/>
    <mergeCell ref="B434:B435"/>
    <mergeCell ref="C434:C435"/>
    <mergeCell ref="D434:D435"/>
    <mergeCell ref="E434:E435"/>
    <mergeCell ref="F434:F435"/>
    <mergeCell ref="F432:F433"/>
    <mergeCell ref="G432:G433"/>
    <mergeCell ref="H432:H433"/>
    <mergeCell ref="I432:I433"/>
    <mergeCell ref="J432:J433"/>
    <mergeCell ref="K432:K433"/>
    <mergeCell ref="G430:G431"/>
    <mergeCell ref="H430:H431"/>
    <mergeCell ref="I430:I431"/>
    <mergeCell ref="J430:J431"/>
    <mergeCell ref="K430:K431"/>
    <mergeCell ref="A432:A433"/>
    <mergeCell ref="B432:B433"/>
    <mergeCell ref="C432:C433"/>
    <mergeCell ref="D432:D433"/>
    <mergeCell ref="E432:E433"/>
    <mergeCell ref="A430:A431"/>
    <mergeCell ref="B430:B431"/>
    <mergeCell ref="C430:C431"/>
    <mergeCell ref="D430:D431"/>
    <mergeCell ref="E430:E431"/>
    <mergeCell ref="F430:F431"/>
    <mergeCell ref="F428:F429"/>
    <mergeCell ref="G428:G429"/>
    <mergeCell ref="H428:H429"/>
    <mergeCell ref="I428:I429"/>
    <mergeCell ref="J428:J429"/>
    <mergeCell ref="K428:K429"/>
    <mergeCell ref="G426:G427"/>
    <mergeCell ref="H426:H427"/>
    <mergeCell ref="I426:I427"/>
    <mergeCell ref="J426:J427"/>
    <mergeCell ref="K426:K427"/>
    <mergeCell ref="A428:A429"/>
    <mergeCell ref="B428:B429"/>
    <mergeCell ref="C428:C429"/>
    <mergeCell ref="D428:D429"/>
    <mergeCell ref="E428:E429"/>
    <mergeCell ref="A426:A427"/>
    <mergeCell ref="B426:B427"/>
    <mergeCell ref="C426:C427"/>
    <mergeCell ref="D426:D427"/>
    <mergeCell ref="E426:E427"/>
    <mergeCell ref="F426:F427"/>
    <mergeCell ref="F424:F425"/>
    <mergeCell ref="G424:G425"/>
    <mergeCell ref="H424:H425"/>
    <mergeCell ref="I424:I425"/>
    <mergeCell ref="J424:J425"/>
    <mergeCell ref="K424:K425"/>
    <mergeCell ref="G422:G423"/>
    <mergeCell ref="H422:H423"/>
    <mergeCell ref="I422:I423"/>
    <mergeCell ref="J422:J423"/>
    <mergeCell ref="K422:K423"/>
    <mergeCell ref="A424:A425"/>
    <mergeCell ref="B424:B425"/>
    <mergeCell ref="C424:C425"/>
    <mergeCell ref="D424:D425"/>
    <mergeCell ref="E424:E425"/>
    <mergeCell ref="A422:A423"/>
    <mergeCell ref="B422:B423"/>
    <mergeCell ref="C422:C423"/>
    <mergeCell ref="D422:D423"/>
    <mergeCell ref="E422:E423"/>
    <mergeCell ref="F422:F423"/>
    <mergeCell ref="F420:F421"/>
    <mergeCell ref="G420:G421"/>
    <mergeCell ref="H420:H421"/>
    <mergeCell ref="I420:I421"/>
    <mergeCell ref="J420:J421"/>
    <mergeCell ref="K420:K421"/>
    <mergeCell ref="G418:G419"/>
    <mergeCell ref="H418:H419"/>
    <mergeCell ref="I418:I419"/>
    <mergeCell ref="J418:J419"/>
    <mergeCell ref="K418:K419"/>
    <mergeCell ref="A420:A421"/>
    <mergeCell ref="B420:B421"/>
    <mergeCell ref="C420:C421"/>
    <mergeCell ref="D420:D421"/>
    <mergeCell ref="E420:E421"/>
    <mergeCell ref="A418:A419"/>
    <mergeCell ref="B418:B419"/>
    <mergeCell ref="C418:C419"/>
    <mergeCell ref="D418:D419"/>
    <mergeCell ref="E418:E419"/>
    <mergeCell ref="F418:F419"/>
    <mergeCell ref="F416:F417"/>
    <mergeCell ref="G416:G417"/>
    <mergeCell ref="H416:H417"/>
    <mergeCell ref="I416:I417"/>
    <mergeCell ref="J416:J417"/>
    <mergeCell ref="K416:K417"/>
    <mergeCell ref="G414:G415"/>
    <mergeCell ref="H414:H415"/>
    <mergeCell ref="I414:I415"/>
    <mergeCell ref="J414:J415"/>
    <mergeCell ref="K414:K415"/>
    <mergeCell ref="A416:A417"/>
    <mergeCell ref="B416:B417"/>
    <mergeCell ref="C416:C417"/>
    <mergeCell ref="D416:D417"/>
    <mergeCell ref="E416:E417"/>
    <mergeCell ref="A414:A415"/>
    <mergeCell ref="B414:B415"/>
    <mergeCell ref="C414:C415"/>
    <mergeCell ref="D414:D415"/>
    <mergeCell ref="E414:E415"/>
    <mergeCell ref="F414:F415"/>
    <mergeCell ref="F412:F413"/>
    <mergeCell ref="G412:G413"/>
    <mergeCell ref="H412:H413"/>
    <mergeCell ref="I412:I413"/>
    <mergeCell ref="J412:J413"/>
    <mergeCell ref="K412:K413"/>
    <mergeCell ref="G410:G411"/>
    <mergeCell ref="H410:H411"/>
    <mergeCell ref="I410:I411"/>
    <mergeCell ref="J410:J411"/>
    <mergeCell ref="K410:K411"/>
    <mergeCell ref="A412:A413"/>
    <mergeCell ref="B412:B413"/>
    <mergeCell ref="C412:C413"/>
    <mergeCell ref="D412:D413"/>
    <mergeCell ref="E412:E413"/>
    <mergeCell ref="A410:A411"/>
    <mergeCell ref="B410:B411"/>
    <mergeCell ref="C410:C411"/>
    <mergeCell ref="D410:D411"/>
    <mergeCell ref="E410:E411"/>
    <mergeCell ref="F410:F411"/>
    <mergeCell ref="F408:F409"/>
    <mergeCell ref="G408:G409"/>
    <mergeCell ref="H408:H409"/>
    <mergeCell ref="I408:I409"/>
    <mergeCell ref="J408:J409"/>
    <mergeCell ref="K408:K409"/>
    <mergeCell ref="G406:G407"/>
    <mergeCell ref="H406:H407"/>
    <mergeCell ref="I406:I407"/>
    <mergeCell ref="J406:J407"/>
    <mergeCell ref="K406:K407"/>
    <mergeCell ref="A408:A409"/>
    <mergeCell ref="B408:B409"/>
    <mergeCell ref="C408:C409"/>
    <mergeCell ref="D408:D409"/>
    <mergeCell ref="E408:E409"/>
    <mergeCell ref="A406:A407"/>
    <mergeCell ref="B406:B407"/>
    <mergeCell ref="C406:C407"/>
    <mergeCell ref="D406:D407"/>
    <mergeCell ref="E406:E407"/>
    <mergeCell ref="F406:F407"/>
    <mergeCell ref="F404:F405"/>
    <mergeCell ref="G404:G405"/>
    <mergeCell ref="H404:H405"/>
    <mergeCell ref="I404:I405"/>
    <mergeCell ref="J404:J405"/>
    <mergeCell ref="K404:K405"/>
    <mergeCell ref="G402:G403"/>
    <mergeCell ref="H402:H403"/>
    <mergeCell ref="I402:I403"/>
    <mergeCell ref="J402:J403"/>
    <mergeCell ref="K402:K403"/>
    <mergeCell ref="A404:A405"/>
    <mergeCell ref="B404:B405"/>
    <mergeCell ref="C404:C405"/>
    <mergeCell ref="D404:D405"/>
    <mergeCell ref="E404:E405"/>
    <mergeCell ref="A402:A403"/>
    <mergeCell ref="B402:B403"/>
    <mergeCell ref="C402:C403"/>
    <mergeCell ref="D402:D403"/>
    <mergeCell ref="E402:E403"/>
    <mergeCell ref="F402:F403"/>
    <mergeCell ref="F400:F401"/>
    <mergeCell ref="G400:G401"/>
    <mergeCell ref="H400:H401"/>
    <mergeCell ref="I400:I401"/>
    <mergeCell ref="J400:J401"/>
    <mergeCell ref="K400:K401"/>
    <mergeCell ref="G398:G399"/>
    <mergeCell ref="H398:H399"/>
    <mergeCell ref="I398:I399"/>
    <mergeCell ref="J398:J399"/>
    <mergeCell ref="K398:K399"/>
    <mergeCell ref="A400:A401"/>
    <mergeCell ref="B400:B401"/>
    <mergeCell ref="C400:C401"/>
    <mergeCell ref="D400:D401"/>
    <mergeCell ref="E400:E401"/>
    <mergeCell ref="A398:A399"/>
    <mergeCell ref="B398:B399"/>
    <mergeCell ref="C398:C399"/>
    <mergeCell ref="D398:D399"/>
    <mergeCell ref="E398:E399"/>
    <mergeCell ref="F398:F399"/>
    <mergeCell ref="F396:F397"/>
    <mergeCell ref="G396:G397"/>
    <mergeCell ref="H396:H397"/>
    <mergeCell ref="I396:I397"/>
    <mergeCell ref="J396:J397"/>
    <mergeCell ref="K396:K397"/>
    <mergeCell ref="G394:G395"/>
    <mergeCell ref="H394:H395"/>
    <mergeCell ref="I394:I395"/>
    <mergeCell ref="J394:J395"/>
    <mergeCell ref="K394:K395"/>
    <mergeCell ref="A396:A397"/>
    <mergeCell ref="B396:B397"/>
    <mergeCell ref="C396:C397"/>
    <mergeCell ref="D396:D397"/>
    <mergeCell ref="E396:E397"/>
    <mergeCell ref="A394:A395"/>
    <mergeCell ref="B394:B395"/>
    <mergeCell ref="C394:C395"/>
    <mergeCell ref="D394:D395"/>
    <mergeCell ref="E394:E395"/>
    <mergeCell ref="F394:F395"/>
    <mergeCell ref="F392:F393"/>
    <mergeCell ref="G392:G393"/>
    <mergeCell ref="H392:H393"/>
    <mergeCell ref="I392:I393"/>
    <mergeCell ref="J392:J393"/>
    <mergeCell ref="K392:K393"/>
    <mergeCell ref="G390:G391"/>
    <mergeCell ref="H390:H391"/>
    <mergeCell ref="I390:I391"/>
    <mergeCell ref="J390:J391"/>
    <mergeCell ref="K390:K391"/>
    <mergeCell ref="A392:A393"/>
    <mergeCell ref="B392:B393"/>
    <mergeCell ref="C392:C393"/>
    <mergeCell ref="D392:D393"/>
    <mergeCell ref="E392:E393"/>
    <mergeCell ref="A390:A391"/>
    <mergeCell ref="B390:B391"/>
    <mergeCell ref="C390:C391"/>
    <mergeCell ref="D390:D391"/>
    <mergeCell ref="E390:E391"/>
    <mergeCell ref="F390:F391"/>
    <mergeCell ref="F388:F389"/>
    <mergeCell ref="G388:G389"/>
    <mergeCell ref="H388:H389"/>
    <mergeCell ref="I388:I389"/>
    <mergeCell ref="J388:J389"/>
    <mergeCell ref="K388:K389"/>
    <mergeCell ref="G386:G387"/>
    <mergeCell ref="H386:H387"/>
    <mergeCell ref="I386:I387"/>
    <mergeCell ref="J386:J387"/>
    <mergeCell ref="K386:K387"/>
    <mergeCell ref="A388:A389"/>
    <mergeCell ref="B388:B389"/>
    <mergeCell ref="C388:C389"/>
    <mergeCell ref="D388:D389"/>
    <mergeCell ref="E388:E389"/>
    <mergeCell ref="A386:A387"/>
    <mergeCell ref="B386:B387"/>
    <mergeCell ref="C386:C387"/>
    <mergeCell ref="D386:D387"/>
    <mergeCell ref="E386:E387"/>
    <mergeCell ref="F386:F387"/>
    <mergeCell ref="F384:F385"/>
    <mergeCell ref="G384:G385"/>
    <mergeCell ref="H384:H385"/>
    <mergeCell ref="I384:I385"/>
    <mergeCell ref="J384:J385"/>
    <mergeCell ref="K384:K385"/>
    <mergeCell ref="G382:G383"/>
    <mergeCell ref="H382:H383"/>
    <mergeCell ref="I382:I383"/>
    <mergeCell ref="J382:J383"/>
    <mergeCell ref="K382:K383"/>
    <mergeCell ref="A384:A385"/>
    <mergeCell ref="B384:B385"/>
    <mergeCell ref="C384:C385"/>
    <mergeCell ref="D384:D385"/>
    <mergeCell ref="E384:E385"/>
    <mergeCell ref="A382:A383"/>
    <mergeCell ref="B382:B383"/>
    <mergeCell ref="C382:C383"/>
    <mergeCell ref="D382:D383"/>
    <mergeCell ref="E382:E383"/>
    <mergeCell ref="F382:F383"/>
    <mergeCell ref="F380:F381"/>
    <mergeCell ref="G380:G381"/>
    <mergeCell ref="H380:H381"/>
    <mergeCell ref="I380:I381"/>
    <mergeCell ref="J380:J381"/>
    <mergeCell ref="K380:K381"/>
    <mergeCell ref="G378:G379"/>
    <mergeCell ref="H378:H379"/>
    <mergeCell ref="I378:I379"/>
    <mergeCell ref="J378:J379"/>
    <mergeCell ref="K378:K379"/>
    <mergeCell ref="A380:A381"/>
    <mergeCell ref="B380:B381"/>
    <mergeCell ref="C380:C381"/>
    <mergeCell ref="D380:D381"/>
    <mergeCell ref="E380:E381"/>
    <mergeCell ref="A378:A379"/>
    <mergeCell ref="B378:B379"/>
    <mergeCell ref="C378:C379"/>
    <mergeCell ref="D378:D379"/>
    <mergeCell ref="E378:E379"/>
    <mergeCell ref="F378:F379"/>
    <mergeCell ref="F376:F377"/>
    <mergeCell ref="G376:G377"/>
    <mergeCell ref="H376:H377"/>
    <mergeCell ref="I376:I377"/>
    <mergeCell ref="J376:J377"/>
    <mergeCell ref="K376:K377"/>
    <mergeCell ref="G374:G375"/>
    <mergeCell ref="H374:H375"/>
    <mergeCell ref="I374:I375"/>
    <mergeCell ref="J374:J375"/>
    <mergeCell ref="K374:K375"/>
    <mergeCell ref="A376:A377"/>
    <mergeCell ref="B376:B377"/>
    <mergeCell ref="C376:C377"/>
    <mergeCell ref="D376:D377"/>
    <mergeCell ref="E376:E377"/>
    <mergeCell ref="A374:A375"/>
    <mergeCell ref="B374:B375"/>
    <mergeCell ref="C374:C375"/>
    <mergeCell ref="D374:D375"/>
    <mergeCell ref="E374:E375"/>
    <mergeCell ref="F374:F375"/>
    <mergeCell ref="F372:F373"/>
    <mergeCell ref="G372:G373"/>
    <mergeCell ref="H372:H373"/>
    <mergeCell ref="I372:I373"/>
    <mergeCell ref="J372:J373"/>
    <mergeCell ref="K372:K373"/>
    <mergeCell ref="G370:G371"/>
    <mergeCell ref="H370:H371"/>
    <mergeCell ref="I370:I371"/>
    <mergeCell ref="J370:J371"/>
    <mergeCell ref="K370:K371"/>
    <mergeCell ref="A372:A373"/>
    <mergeCell ref="B372:B373"/>
    <mergeCell ref="C372:C373"/>
    <mergeCell ref="D372:D373"/>
    <mergeCell ref="E372:E373"/>
    <mergeCell ref="A370:A371"/>
    <mergeCell ref="B370:B371"/>
    <mergeCell ref="C370:C371"/>
    <mergeCell ref="D370:D371"/>
    <mergeCell ref="E370:E371"/>
    <mergeCell ref="F370:F371"/>
    <mergeCell ref="F368:F369"/>
    <mergeCell ref="G368:G369"/>
    <mergeCell ref="H368:H369"/>
    <mergeCell ref="I368:I369"/>
    <mergeCell ref="J368:J369"/>
    <mergeCell ref="K368:K369"/>
    <mergeCell ref="G366:G367"/>
    <mergeCell ref="H366:H367"/>
    <mergeCell ref="I366:I367"/>
    <mergeCell ref="J366:J367"/>
    <mergeCell ref="K366:K367"/>
    <mergeCell ref="A368:A369"/>
    <mergeCell ref="B368:B369"/>
    <mergeCell ref="C368:C369"/>
    <mergeCell ref="D368:D369"/>
    <mergeCell ref="E368:E369"/>
    <mergeCell ref="A366:A367"/>
    <mergeCell ref="B366:B367"/>
    <mergeCell ref="C366:C367"/>
    <mergeCell ref="D366:D367"/>
    <mergeCell ref="E366:E367"/>
    <mergeCell ref="F366:F367"/>
    <mergeCell ref="F364:F365"/>
    <mergeCell ref="G364:G365"/>
    <mergeCell ref="H364:H365"/>
    <mergeCell ref="I364:I365"/>
    <mergeCell ref="J364:J365"/>
    <mergeCell ref="K364:K365"/>
    <mergeCell ref="G362:G363"/>
    <mergeCell ref="H362:H363"/>
    <mergeCell ref="I362:I363"/>
    <mergeCell ref="J362:J363"/>
    <mergeCell ref="K362:K363"/>
    <mergeCell ref="A364:A365"/>
    <mergeCell ref="B364:B365"/>
    <mergeCell ref="C364:C365"/>
    <mergeCell ref="D364:D365"/>
    <mergeCell ref="E364:E365"/>
    <mergeCell ref="A362:A363"/>
    <mergeCell ref="B362:B363"/>
    <mergeCell ref="C362:C363"/>
    <mergeCell ref="D362:D363"/>
    <mergeCell ref="E362:E363"/>
    <mergeCell ref="F362:F363"/>
    <mergeCell ref="F360:F361"/>
    <mergeCell ref="G360:G361"/>
    <mergeCell ref="H360:H361"/>
    <mergeCell ref="I360:I361"/>
    <mergeCell ref="J360:J361"/>
    <mergeCell ref="K360:K361"/>
    <mergeCell ref="A360:A361"/>
    <mergeCell ref="B360:B361"/>
    <mergeCell ref="C360:C361"/>
    <mergeCell ref="D360:D361"/>
    <mergeCell ref="E360:E361"/>
    <mergeCell ref="G356:G357"/>
    <mergeCell ref="H356:H357"/>
    <mergeCell ref="A356:A357"/>
    <mergeCell ref="B356:B357"/>
    <mergeCell ref="C356:C357"/>
    <mergeCell ref="D356:D357"/>
    <mergeCell ref="E356:E357"/>
    <mergeCell ref="F356:F357"/>
    <mergeCell ref="F354:F355"/>
    <mergeCell ref="G354:G355"/>
    <mergeCell ref="H354:H355"/>
    <mergeCell ref="I354:I355"/>
    <mergeCell ref="J354:J355"/>
    <mergeCell ref="K354:K355"/>
    <mergeCell ref="G352:G353"/>
    <mergeCell ref="H352:H353"/>
    <mergeCell ref="I352:I353"/>
    <mergeCell ref="J352:J353"/>
    <mergeCell ref="K352:K353"/>
    <mergeCell ref="A354:A355"/>
    <mergeCell ref="B354:B355"/>
    <mergeCell ref="C354:C355"/>
    <mergeCell ref="D354:D355"/>
    <mergeCell ref="E354:E355"/>
    <mergeCell ref="A352:A353"/>
    <mergeCell ref="B352:B353"/>
    <mergeCell ref="C352:C353"/>
    <mergeCell ref="D352:D353"/>
    <mergeCell ref="E352:E353"/>
    <mergeCell ref="F352:F353"/>
    <mergeCell ref="F350:F351"/>
    <mergeCell ref="G350:G351"/>
    <mergeCell ref="H350:H351"/>
    <mergeCell ref="I350:I351"/>
    <mergeCell ref="J350:J351"/>
    <mergeCell ref="K350:K351"/>
    <mergeCell ref="G348:G349"/>
    <mergeCell ref="H348:H349"/>
    <mergeCell ref="I348:I349"/>
    <mergeCell ref="J348:J349"/>
    <mergeCell ref="K348:K349"/>
    <mergeCell ref="A350:A351"/>
    <mergeCell ref="B350:B351"/>
    <mergeCell ref="C350:C351"/>
    <mergeCell ref="D350:D351"/>
    <mergeCell ref="E350:E351"/>
    <mergeCell ref="A348:A349"/>
    <mergeCell ref="B348:B349"/>
    <mergeCell ref="C348:C349"/>
    <mergeCell ref="D348:D349"/>
    <mergeCell ref="E348:E349"/>
    <mergeCell ref="F348:F349"/>
    <mergeCell ref="F346:F347"/>
    <mergeCell ref="G346:G347"/>
    <mergeCell ref="H346:H347"/>
    <mergeCell ref="I346:I347"/>
    <mergeCell ref="J346:J347"/>
    <mergeCell ref="K346:K347"/>
    <mergeCell ref="G344:G345"/>
    <mergeCell ref="H344:H345"/>
    <mergeCell ref="I344:I345"/>
    <mergeCell ref="J344:J345"/>
    <mergeCell ref="K344:K345"/>
    <mergeCell ref="A346:A347"/>
    <mergeCell ref="B346:B347"/>
    <mergeCell ref="C346:C347"/>
    <mergeCell ref="D346:D347"/>
    <mergeCell ref="E346:E347"/>
    <mergeCell ref="A344:A345"/>
    <mergeCell ref="B344:B345"/>
    <mergeCell ref="C344:C345"/>
    <mergeCell ref="D344:D345"/>
    <mergeCell ref="E344:E345"/>
    <mergeCell ref="F344:F345"/>
    <mergeCell ref="F342:F343"/>
    <mergeCell ref="G342:G343"/>
    <mergeCell ref="H342:H343"/>
    <mergeCell ref="I342:I343"/>
    <mergeCell ref="J342:J343"/>
    <mergeCell ref="K342:K343"/>
    <mergeCell ref="G340:G341"/>
    <mergeCell ref="H340:H341"/>
    <mergeCell ref="I340:I341"/>
    <mergeCell ref="J340:J341"/>
    <mergeCell ref="K340:K341"/>
    <mergeCell ref="A342:A343"/>
    <mergeCell ref="B342:B343"/>
    <mergeCell ref="C342:C343"/>
    <mergeCell ref="D342:D343"/>
    <mergeCell ref="E342:E343"/>
    <mergeCell ref="A340:A341"/>
    <mergeCell ref="B340:B341"/>
    <mergeCell ref="C340:C341"/>
    <mergeCell ref="D340:D341"/>
    <mergeCell ref="E340:E341"/>
    <mergeCell ref="F340:F341"/>
    <mergeCell ref="F338:F339"/>
    <mergeCell ref="G338:G339"/>
    <mergeCell ref="H338:H339"/>
    <mergeCell ref="I338:I339"/>
    <mergeCell ref="J338:J339"/>
    <mergeCell ref="K338:K339"/>
    <mergeCell ref="G336:G337"/>
    <mergeCell ref="H336:H337"/>
    <mergeCell ref="I336:I337"/>
    <mergeCell ref="J336:J337"/>
    <mergeCell ref="K336:K337"/>
    <mergeCell ref="A338:A339"/>
    <mergeCell ref="B338:B339"/>
    <mergeCell ref="C338:C339"/>
    <mergeCell ref="D338:D339"/>
    <mergeCell ref="E338:E339"/>
    <mergeCell ref="A336:A337"/>
    <mergeCell ref="B336:B337"/>
    <mergeCell ref="C336:C337"/>
    <mergeCell ref="D336:D337"/>
    <mergeCell ref="E336:E337"/>
    <mergeCell ref="F336:F337"/>
    <mergeCell ref="F334:F335"/>
    <mergeCell ref="G334:G335"/>
    <mergeCell ref="H334:H335"/>
    <mergeCell ref="I334:I335"/>
    <mergeCell ref="J334:J335"/>
    <mergeCell ref="K334:K335"/>
    <mergeCell ref="G332:G333"/>
    <mergeCell ref="H332:H333"/>
    <mergeCell ref="I332:I333"/>
    <mergeCell ref="J332:J333"/>
    <mergeCell ref="K332:K333"/>
    <mergeCell ref="A334:A335"/>
    <mergeCell ref="B334:B335"/>
    <mergeCell ref="C334:C335"/>
    <mergeCell ref="D334:D335"/>
    <mergeCell ref="E334:E335"/>
    <mergeCell ref="A332:A333"/>
    <mergeCell ref="B332:B333"/>
    <mergeCell ref="C332:C333"/>
    <mergeCell ref="D332:D333"/>
    <mergeCell ref="E332:E333"/>
    <mergeCell ref="F332:F333"/>
    <mergeCell ref="F330:F331"/>
    <mergeCell ref="G330:G331"/>
    <mergeCell ref="H330:H331"/>
    <mergeCell ref="I330:I331"/>
    <mergeCell ref="J330:J331"/>
    <mergeCell ref="K330:K331"/>
    <mergeCell ref="G328:G329"/>
    <mergeCell ref="H328:H329"/>
    <mergeCell ref="I328:I329"/>
    <mergeCell ref="J328:J329"/>
    <mergeCell ref="K328:K329"/>
    <mergeCell ref="A330:A331"/>
    <mergeCell ref="B330:B331"/>
    <mergeCell ref="C330:C331"/>
    <mergeCell ref="D330:D331"/>
    <mergeCell ref="E330:E331"/>
    <mergeCell ref="A328:A329"/>
    <mergeCell ref="B328:B329"/>
    <mergeCell ref="C328:C329"/>
    <mergeCell ref="D328:D329"/>
    <mergeCell ref="E328:E329"/>
    <mergeCell ref="F328:F329"/>
    <mergeCell ref="F326:F327"/>
    <mergeCell ref="G326:G327"/>
    <mergeCell ref="H326:H327"/>
    <mergeCell ref="I326:I327"/>
    <mergeCell ref="J326:J327"/>
    <mergeCell ref="K326:K327"/>
    <mergeCell ref="G324:G325"/>
    <mergeCell ref="H324:H325"/>
    <mergeCell ref="I324:I325"/>
    <mergeCell ref="J324:J325"/>
    <mergeCell ref="K324:K325"/>
    <mergeCell ref="A326:A327"/>
    <mergeCell ref="B326:B327"/>
    <mergeCell ref="C326:C327"/>
    <mergeCell ref="D326:D327"/>
    <mergeCell ref="E326:E327"/>
    <mergeCell ref="A324:A325"/>
    <mergeCell ref="B324:B325"/>
    <mergeCell ref="C324:C325"/>
    <mergeCell ref="D324:D325"/>
    <mergeCell ref="E324:E325"/>
    <mergeCell ref="F324:F325"/>
    <mergeCell ref="F322:F323"/>
    <mergeCell ref="G322:G323"/>
    <mergeCell ref="H322:H323"/>
    <mergeCell ref="I322:I323"/>
    <mergeCell ref="J322:J323"/>
    <mergeCell ref="K322:K323"/>
    <mergeCell ref="G320:G321"/>
    <mergeCell ref="H320:H321"/>
    <mergeCell ref="I320:I321"/>
    <mergeCell ref="J320:J321"/>
    <mergeCell ref="K320:K321"/>
    <mergeCell ref="A322:A323"/>
    <mergeCell ref="B322:B323"/>
    <mergeCell ref="C322:C323"/>
    <mergeCell ref="D322:D323"/>
    <mergeCell ref="E322:E323"/>
    <mergeCell ref="A320:A321"/>
    <mergeCell ref="B320:B321"/>
    <mergeCell ref="C320:C321"/>
    <mergeCell ref="D320:D321"/>
    <mergeCell ref="E320:E321"/>
    <mergeCell ref="F320:F321"/>
    <mergeCell ref="F318:F319"/>
    <mergeCell ref="G318:G319"/>
    <mergeCell ref="H318:H319"/>
    <mergeCell ref="I318:I319"/>
    <mergeCell ref="J318:J319"/>
    <mergeCell ref="K318:K319"/>
    <mergeCell ref="G316:G317"/>
    <mergeCell ref="H316:H317"/>
    <mergeCell ref="I316:I317"/>
    <mergeCell ref="J316:J317"/>
    <mergeCell ref="K316:K317"/>
    <mergeCell ref="A318:A319"/>
    <mergeCell ref="B318:B319"/>
    <mergeCell ref="C318:C319"/>
    <mergeCell ref="D318:D319"/>
    <mergeCell ref="E318:E319"/>
    <mergeCell ref="A316:A317"/>
    <mergeCell ref="B316:B317"/>
    <mergeCell ref="C316:C317"/>
    <mergeCell ref="D316:D317"/>
    <mergeCell ref="E316:E317"/>
    <mergeCell ref="F316:F317"/>
    <mergeCell ref="F314:F315"/>
    <mergeCell ref="G314:G315"/>
    <mergeCell ref="H314:H315"/>
    <mergeCell ref="I314:I315"/>
    <mergeCell ref="J314:J315"/>
    <mergeCell ref="K314:K315"/>
    <mergeCell ref="G312:G313"/>
    <mergeCell ref="H312:H313"/>
    <mergeCell ref="I312:I313"/>
    <mergeCell ref="J312:J313"/>
    <mergeCell ref="K312:K313"/>
    <mergeCell ref="A314:A315"/>
    <mergeCell ref="B314:B315"/>
    <mergeCell ref="C314:C315"/>
    <mergeCell ref="D314:D315"/>
    <mergeCell ref="E314:E315"/>
    <mergeCell ref="A312:A313"/>
    <mergeCell ref="B312:B313"/>
    <mergeCell ref="C312:C313"/>
    <mergeCell ref="D312:D313"/>
    <mergeCell ref="E312:E313"/>
    <mergeCell ref="F312:F313"/>
    <mergeCell ref="F310:F311"/>
    <mergeCell ref="G310:G311"/>
    <mergeCell ref="H310:H311"/>
    <mergeCell ref="I310:I311"/>
    <mergeCell ref="J310:J311"/>
    <mergeCell ref="K310:K311"/>
    <mergeCell ref="G308:G309"/>
    <mergeCell ref="H308:H309"/>
    <mergeCell ref="I308:I309"/>
    <mergeCell ref="J308:J309"/>
    <mergeCell ref="K308:K309"/>
    <mergeCell ref="A310:A311"/>
    <mergeCell ref="B310:B311"/>
    <mergeCell ref="C310:C311"/>
    <mergeCell ref="D310:D311"/>
    <mergeCell ref="E310:E311"/>
    <mergeCell ref="A308:A309"/>
    <mergeCell ref="B308:B309"/>
    <mergeCell ref="C308:C309"/>
    <mergeCell ref="D308:D309"/>
    <mergeCell ref="E308:E309"/>
    <mergeCell ref="F308:F309"/>
    <mergeCell ref="F306:F307"/>
    <mergeCell ref="G306:G307"/>
    <mergeCell ref="H306:H307"/>
    <mergeCell ref="I306:I307"/>
    <mergeCell ref="J306:J307"/>
    <mergeCell ref="K306:K307"/>
    <mergeCell ref="G304:G305"/>
    <mergeCell ref="H304:H305"/>
    <mergeCell ref="I304:I305"/>
    <mergeCell ref="J304:J305"/>
    <mergeCell ref="K304:K305"/>
    <mergeCell ref="A306:A307"/>
    <mergeCell ref="B306:B307"/>
    <mergeCell ref="C306:C307"/>
    <mergeCell ref="D306:D307"/>
    <mergeCell ref="E306:E307"/>
    <mergeCell ref="H302:H303"/>
    <mergeCell ref="I302:I303"/>
    <mergeCell ref="J302:J303"/>
    <mergeCell ref="K302:K303"/>
    <mergeCell ref="A304:A305"/>
    <mergeCell ref="B304:B305"/>
    <mergeCell ref="C304:C305"/>
    <mergeCell ref="D304:D305"/>
    <mergeCell ref="E304:E305"/>
    <mergeCell ref="F304:F305"/>
    <mergeCell ref="A302:A303"/>
    <mergeCell ref="B302:B303"/>
    <mergeCell ref="C302:C303"/>
    <mergeCell ref="D302:D303"/>
    <mergeCell ref="E302:E303"/>
    <mergeCell ref="F302:F303"/>
    <mergeCell ref="G302:G303"/>
    <mergeCell ref="F300:F301"/>
    <mergeCell ref="G300:G301"/>
    <mergeCell ref="H300:H301"/>
    <mergeCell ref="I300:I301"/>
    <mergeCell ref="J300:J301"/>
    <mergeCell ref="K300:K301"/>
    <mergeCell ref="G298:G299"/>
    <mergeCell ref="H298:H299"/>
    <mergeCell ref="I298:I299"/>
    <mergeCell ref="J298:J299"/>
    <mergeCell ref="K298:K299"/>
    <mergeCell ref="A300:A301"/>
    <mergeCell ref="B300:B301"/>
    <mergeCell ref="C300:C301"/>
    <mergeCell ref="D300:D301"/>
    <mergeCell ref="E300:E301"/>
    <mergeCell ref="A298:A299"/>
    <mergeCell ref="B298:B299"/>
    <mergeCell ref="C298:C299"/>
    <mergeCell ref="D298:D299"/>
    <mergeCell ref="E298:E299"/>
    <mergeCell ref="F298:F299"/>
    <mergeCell ref="F296:F297"/>
    <mergeCell ref="G296:G297"/>
    <mergeCell ref="H296:H297"/>
    <mergeCell ref="I296:I297"/>
    <mergeCell ref="J296:J297"/>
    <mergeCell ref="K296:K297"/>
    <mergeCell ref="A296:A297"/>
    <mergeCell ref="B296:B297"/>
    <mergeCell ref="C296:C297"/>
    <mergeCell ref="D296:D297"/>
    <mergeCell ref="E296:E297"/>
    <mergeCell ref="F294:F295"/>
    <mergeCell ref="G294:G295"/>
    <mergeCell ref="H294:H295"/>
    <mergeCell ref="I294:I295"/>
    <mergeCell ref="J294:J295"/>
    <mergeCell ref="K294:K295"/>
    <mergeCell ref="G292:G293"/>
    <mergeCell ref="H292:H293"/>
    <mergeCell ref="I292:I293"/>
    <mergeCell ref="J292:J293"/>
    <mergeCell ref="K292:K293"/>
    <mergeCell ref="A294:A295"/>
    <mergeCell ref="B294:B295"/>
    <mergeCell ref="C294:C295"/>
    <mergeCell ref="D294:D295"/>
    <mergeCell ref="E294:E295"/>
    <mergeCell ref="A292:A293"/>
    <mergeCell ref="B292:B293"/>
    <mergeCell ref="C292:C293"/>
    <mergeCell ref="D292:D293"/>
    <mergeCell ref="E292:E293"/>
    <mergeCell ref="F292:F293"/>
    <mergeCell ref="F290:F291"/>
    <mergeCell ref="G290:G291"/>
    <mergeCell ref="H290:H291"/>
    <mergeCell ref="I290:I291"/>
    <mergeCell ref="J290:J291"/>
    <mergeCell ref="K290:K291"/>
    <mergeCell ref="G288:G289"/>
    <mergeCell ref="H288:H289"/>
    <mergeCell ref="I288:I289"/>
    <mergeCell ref="J288:J289"/>
    <mergeCell ref="K288:K289"/>
    <mergeCell ref="A290:A291"/>
    <mergeCell ref="B290:B291"/>
    <mergeCell ref="C290:C291"/>
    <mergeCell ref="D290:D291"/>
    <mergeCell ref="E290:E291"/>
    <mergeCell ref="A288:A289"/>
    <mergeCell ref="B288:B289"/>
    <mergeCell ref="C288:C289"/>
    <mergeCell ref="D288:D289"/>
    <mergeCell ref="E288:E289"/>
    <mergeCell ref="F288:F289"/>
    <mergeCell ref="F286:F287"/>
    <mergeCell ref="G286:G287"/>
    <mergeCell ref="H286:H287"/>
    <mergeCell ref="I286:I287"/>
    <mergeCell ref="J286:J287"/>
    <mergeCell ref="K286:K287"/>
    <mergeCell ref="G284:G285"/>
    <mergeCell ref="H284:H285"/>
    <mergeCell ref="I284:I285"/>
    <mergeCell ref="J284:J285"/>
    <mergeCell ref="K284:K285"/>
    <mergeCell ref="A286:A287"/>
    <mergeCell ref="B286:B287"/>
    <mergeCell ref="C286:C287"/>
    <mergeCell ref="D286:D287"/>
    <mergeCell ref="E286:E287"/>
    <mergeCell ref="A284:A285"/>
    <mergeCell ref="B284:B285"/>
    <mergeCell ref="C284:C285"/>
    <mergeCell ref="D284:D285"/>
    <mergeCell ref="E284:E285"/>
    <mergeCell ref="F284:F285"/>
    <mergeCell ref="F282:F283"/>
    <mergeCell ref="G282:G283"/>
    <mergeCell ref="H282:H283"/>
    <mergeCell ref="I282:I283"/>
    <mergeCell ref="J282:J283"/>
    <mergeCell ref="K282:K283"/>
    <mergeCell ref="G280:G281"/>
    <mergeCell ref="H280:H281"/>
    <mergeCell ref="I280:I281"/>
    <mergeCell ref="J280:J281"/>
    <mergeCell ref="K280:K281"/>
    <mergeCell ref="A282:A283"/>
    <mergeCell ref="B282:B283"/>
    <mergeCell ref="C282:C283"/>
    <mergeCell ref="D282:D283"/>
    <mergeCell ref="E282:E283"/>
    <mergeCell ref="A280:A281"/>
    <mergeCell ref="B280:B281"/>
    <mergeCell ref="C280:C281"/>
    <mergeCell ref="D280:D281"/>
    <mergeCell ref="E280:E281"/>
    <mergeCell ref="F280:F281"/>
    <mergeCell ref="F278:F279"/>
    <mergeCell ref="G278:G279"/>
    <mergeCell ref="H278:H279"/>
    <mergeCell ref="I278:I279"/>
    <mergeCell ref="J278:J279"/>
    <mergeCell ref="K278:K279"/>
    <mergeCell ref="G276:G277"/>
    <mergeCell ref="H276:H277"/>
    <mergeCell ref="I276:I277"/>
    <mergeCell ref="J276:J277"/>
    <mergeCell ref="K276:K277"/>
    <mergeCell ref="A278:A279"/>
    <mergeCell ref="B278:B279"/>
    <mergeCell ref="C278:C279"/>
    <mergeCell ref="D278:D279"/>
    <mergeCell ref="E278:E279"/>
    <mergeCell ref="A276:A277"/>
    <mergeCell ref="B276:B277"/>
    <mergeCell ref="C276:C277"/>
    <mergeCell ref="D276:D277"/>
    <mergeCell ref="E276:E277"/>
    <mergeCell ref="F276:F277"/>
    <mergeCell ref="F274:F275"/>
    <mergeCell ref="G274:G275"/>
    <mergeCell ref="H274:H275"/>
    <mergeCell ref="I274:I275"/>
    <mergeCell ref="J274:J275"/>
    <mergeCell ref="K274:K275"/>
    <mergeCell ref="G272:G273"/>
    <mergeCell ref="H272:H273"/>
    <mergeCell ref="I272:I273"/>
    <mergeCell ref="J272:J273"/>
    <mergeCell ref="K272:K273"/>
    <mergeCell ref="A274:A275"/>
    <mergeCell ref="B274:B275"/>
    <mergeCell ref="C274:C275"/>
    <mergeCell ref="D274:D275"/>
    <mergeCell ref="E274:E275"/>
    <mergeCell ref="A272:A273"/>
    <mergeCell ref="B272:B273"/>
    <mergeCell ref="C272:C273"/>
    <mergeCell ref="D272:D273"/>
    <mergeCell ref="E272:E273"/>
    <mergeCell ref="F272:F273"/>
    <mergeCell ref="F270:F271"/>
    <mergeCell ref="G270:G271"/>
    <mergeCell ref="H270:H271"/>
    <mergeCell ref="I270:I271"/>
    <mergeCell ref="J270:J271"/>
    <mergeCell ref="K270:K271"/>
    <mergeCell ref="G268:G269"/>
    <mergeCell ref="H268:H269"/>
    <mergeCell ref="I268:I269"/>
    <mergeCell ref="J268:J269"/>
    <mergeCell ref="K268:K269"/>
    <mergeCell ref="A270:A271"/>
    <mergeCell ref="B270:B271"/>
    <mergeCell ref="C270:C271"/>
    <mergeCell ref="D270:D271"/>
    <mergeCell ref="E270:E271"/>
    <mergeCell ref="A268:A269"/>
    <mergeCell ref="B268:B269"/>
    <mergeCell ref="C268:C269"/>
    <mergeCell ref="D268:D269"/>
    <mergeCell ref="E268:E269"/>
    <mergeCell ref="F268:F269"/>
    <mergeCell ref="F266:F267"/>
    <mergeCell ref="G266:G267"/>
    <mergeCell ref="H266:H267"/>
    <mergeCell ref="I266:I267"/>
    <mergeCell ref="J266:J267"/>
    <mergeCell ref="K266:K267"/>
    <mergeCell ref="G264:G265"/>
    <mergeCell ref="H264:H265"/>
    <mergeCell ref="I264:I265"/>
    <mergeCell ref="J264:J265"/>
    <mergeCell ref="K264:K265"/>
    <mergeCell ref="A266:A267"/>
    <mergeCell ref="B266:B267"/>
    <mergeCell ref="C266:C267"/>
    <mergeCell ref="D266:D267"/>
    <mergeCell ref="E266:E267"/>
    <mergeCell ref="A264:A265"/>
    <mergeCell ref="B264:B265"/>
    <mergeCell ref="C264:C265"/>
    <mergeCell ref="D264:D265"/>
    <mergeCell ref="E264:E265"/>
    <mergeCell ref="F264:F265"/>
    <mergeCell ref="F262:F263"/>
    <mergeCell ref="G262:G263"/>
    <mergeCell ref="H262:H263"/>
    <mergeCell ref="I262:I263"/>
    <mergeCell ref="J262:J263"/>
    <mergeCell ref="K262:K263"/>
    <mergeCell ref="G260:G261"/>
    <mergeCell ref="H260:H261"/>
    <mergeCell ref="I260:I261"/>
    <mergeCell ref="J260:J261"/>
    <mergeCell ref="K260:K261"/>
    <mergeCell ref="A262:A263"/>
    <mergeCell ref="B262:B263"/>
    <mergeCell ref="C262:C263"/>
    <mergeCell ref="D262:D263"/>
    <mergeCell ref="E262:E263"/>
    <mergeCell ref="A260:A261"/>
    <mergeCell ref="B260:B261"/>
    <mergeCell ref="C260:C261"/>
    <mergeCell ref="D260:D261"/>
    <mergeCell ref="E260:E261"/>
    <mergeCell ref="F260:F261"/>
    <mergeCell ref="F258:F259"/>
    <mergeCell ref="G258:G259"/>
    <mergeCell ref="H258:H259"/>
    <mergeCell ref="I258:I259"/>
    <mergeCell ref="J258:J259"/>
    <mergeCell ref="K258:K259"/>
    <mergeCell ref="G256:G257"/>
    <mergeCell ref="H256:H257"/>
    <mergeCell ref="I256:I257"/>
    <mergeCell ref="J256:J257"/>
    <mergeCell ref="K256:K257"/>
    <mergeCell ref="A258:A259"/>
    <mergeCell ref="B258:B259"/>
    <mergeCell ref="C258:C259"/>
    <mergeCell ref="D258:D259"/>
    <mergeCell ref="E258:E259"/>
    <mergeCell ref="A256:A257"/>
    <mergeCell ref="B256:B257"/>
    <mergeCell ref="C256:C257"/>
    <mergeCell ref="D256:D257"/>
    <mergeCell ref="E256:E257"/>
    <mergeCell ref="F256:F257"/>
    <mergeCell ref="F254:F255"/>
    <mergeCell ref="G254:G255"/>
    <mergeCell ref="H254:H255"/>
    <mergeCell ref="I254:I255"/>
    <mergeCell ref="J254:J255"/>
    <mergeCell ref="K254:K255"/>
    <mergeCell ref="G252:G253"/>
    <mergeCell ref="H252:H253"/>
    <mergeCell ref="I252:I253"/>
    <mergeCell ref="J252:J253"/>
    <mergeCell ref="K252:K253"/>
    <mergeCell ref="A254:A255"/>
    <mergeCell ref="B254:B255"/>
    <mergeCell ref="C254:C255"/>
    <mergeCell ref="D254:D255"/>
    <mergeCell ref="E254:E255"/>
    <mergeCell ref="A252:A253"/>
    <mergeCell ref="B252:B253"/>
    <mergeCell ref="C252:C253"/>
    <mergeCell ref="D252:D253"/>
    <mergeCell ref="E252:E253"/>
    <mergeCell ref="F252:F253"/>
    <mergeCell ref="F250:F251"/>
    <mergeCell ref="G250:G251"/>
    <mergeCell ref="H250:H251"/>
    <mergeCell ref="I250:I251"/>
    <mergeCell ref="J250:J251"/>
    <mergeCell ref="K250:K251"/>
    <mergeCell ref="G248:G249"/>
    <mergeCell ref="H248:H249"/>
    <mergeCell ref="I248:I249"/>
    <mergeCell ref="J248:J249"/>
    <mergeCell ref="K248:K249"/>
    <mergeCell ref="A250:A251"/>
    <mergeCell ref="B250:B251"/>
    <mergeCell ref="C250:C251"/>
    <mergeCell ref="D250:D251"/>
    <mergeCell ref="E250:E251"/>
    <mergeCell ref="A248:A249"/>
    <mergeCell ref="B248:B249"/>
    <mergeCell ref="C248:C249"/>
    <mergeCell ref="D248:D249"/>
    <mergeCell ref="E248:E249"/>
    <mergeCell ref="F248:F249"/>
    <mergeCell ref="F246:F247"/>
    <mergeCell ref="G246:G247"/>
    <mergeCell ref="H246:H247"/>
    <mergeCell ref="I246:I247"/>
    <mergeCell ref="J246:J247"/>
    <mergeCell ref="K246:K247"/>
    <mergeCell ref="G244:G245"/>
    <mergeCell ref="H244:H245"/>
    <mergeCell ref="I244:I245"/>
    <mergeCell ref="J244:J245"/>
    <mergeCell ref="K244:K245"/>
    <mergeCell ref="A246:A247"/>
    <mergeCell ref="B246:B247"/>
    <mergeCell ref="C246:C247"/>
    <mergeCell ref="D246:D247"/>
    <mergeCell ref="E246:E247"/>
    <mergeCell ref="A244:A245"/>
    <mergeCell ref="B244:B245"/>
    <mergeCell ref="C244:C245"/>
    <mergeCell ref="D244:D245"/>
    <mergeCell ref="E244:E245"/>
    <mergeCell ref="F244:F245"/>
    <mergeCell ref="F242:F243"/>
    <mergeCell ref="G242:G243"/>
    <mergeCell ref="H242:H243"/>
    <mergeCell ref="I242:I243"/>
    <mergeCell ref="J242:J243"/>
    <mergeCell ref="K242:K243"/>
    <mergeCell ref="G240:G241"/>
    <mergeCell ref="H240:H241"/>
    <mergeCell ref="I240:I241"/>
    <mergeCell ref="J240:J241"/>
    <mergeCell ref="K240:K241"/>
    <mergeCell ref="A242:A243"/>
    <mergeCell ref="B242:B243"/>
    <mergeCell ref="C242:C243"/>
    <mergeCell ref="D242:D243"/>
    <mergeCell ref="E242:E243"/>
    <mergeCell ref="A240:A241"/>
    <mergeCell ref="B240:B241"/>
    <mergeCell ref="C240:C241"/>
    <mergeCell ref="D240:D241"/>
    <mergeCell ref="E240:E241"/>
    <mergeCell ref="F240:F241"/>
    <mergeCell ref="F238:F239"/>
    <mergeCell ref="G238:G239"/>
    <mergeCell ref="H238:H239"/>
    <mergeCell ref="I238:I239"/>
    <mergeCell ref="J238:J239"/>
    <mergeCell ref="K238:K239"/>
    <mergeCell ref="G236:G237"/>
    <mergeCell ref="H236:H237"/>
    <mergeCell ref="I236:I237"/>
    <mergeCell ref="J236:J237"/>
    <mergeCell ref="K236:K237"/>
    <mergeCell ref="A238:A239"/>
    <mergeCell ref="B238:B239"/>
    <mergeCell ref="C238:C239"/>
    <mergeCell ref="D238:D239"/>
    <mergeCell ref="E238:E239"/>
    <mergeCell ref="A236:A237"/>
    <mergeCell ref="B236:B237"/>
    <mergeCell ref="C236:C237"/>
    <mergeCell ref="D236:D237"/>
    <mergeCell ref="E236:E237"/>
    <mergeCell ref="F236:F237"/>
    <mergeCell ref="F234:F235"/>
    <mergeCell ref="G234:G235"/>
    <mergeCell ref="H234:H235"/>
    <mergeCell ref="I234:I235"/>
    <mergeCell ref="J234:J235"/>
    <mergeCell ref="K234:K235"/>
    <mergeCell ref="A234:A235"/>
    <mergeCell ref="B234:B235"/>
    <mergeCell ref="C234:C235"/>
    <mergeCell ref="D234:D235"/>
    <mergeCell ref="E234:E235"/>
    <mergeCell ref="F232:F233"/>
    <mergeCell ref="G232:G233"/>
    <mergeCell ref="H232:H233"/>
    <mergeCell ref="I232:I233"/>
    <mergeCell ref="J232:J233"/>
    <mergeCell ref="K232:K233"/>
    <mergeCell ref="G230:G231"/>
    <mergeCell ref="H230:H231"/>
    <mergeCell ref="I230:I231"/>
    <mergeCell ref="J230:J231"/>
    <mergeCell ref="K230:K231"/>
    <mergeCell ref="A232:A233"/>
    <mergeCell ref="B232:B233"/>
    <mergeCell ref="C232:C233"/>
    <mergeCell ref="D232:D233"/>
    <mergeCell ref="E232:E233"/>
    <mergeCell ref="A230:A231"/>
    <mergeCell ref="B230:B231"/>
    <mergeCell ref="C230:C231"/>
    <mergeCell ref="D230:D231"/>
    <mergeCell ref="E230:E231"/>
    <mergeCell ref="F230:F231"/>
    <mergeCell ref="F228:F229"/>
    <mergeCell ref="G228:G229"/>
    <mergeCell ref="H228:H229"/>
    <mergeCell ref="I228:I229"/>
    <mergeCell ref="J228:J229"/>
    <mergeCell ref="K228:K229"/>
    <mergeCell ref="G226:G227"/>
    <mergeCell ref="H226:H227"/>
    <mergeCell ref="I226:I227"/>
    <mergeCell ref="J226:J227"/>
    <mergeCell ref="K226:K227"/>
    <mergeCell ref="A228:A229"/>
    <mergeCell ref="B228:B229"/>
    <mergeCell ref="C228:C229"/>
    <mergeCell ref="D228:D229"/>
    <mergeCell ref="E228:E229"/>
    <mergeCell ref="H224:H225"/>
    <mergeCell ref="I224:I225"/>
    <mergeCell ref="J224:J225"/>
    <mergeCell ref="K224:K225"/>
    <mergeCell ref="A226:A227"/>
    <mergeCell ref="B226:B227"/>
    <mergeCell ref="C226:C227"/>
    <mergeCell ref="D226:D227"/>
    <mergeCell ref="E226:E227"/>
    <mergeCell ref="F226:F227"/>
    <mergeCell ref="F221:F222"/>
    <mergeCell ref="G221:G222"/>
    <mergeCell ref="H221:H222"/>
    <mergeCell ref="A224:A225"/>
    <mergeCell ref="B224:B225"/>
    <mergeCell ref="C224:C225"/>
    <mergeCell ref="D224:D225"/>
    <mergeCell ref="E224:E225"/>
    <mergeCell ref="F224:F225"/>
    <mergeCell ref="G224:G225"/>
    <mergeCell ref="G219:G220"/>
    <mergeCell ref="H219:H220"/>
    <mergeCell ref="I219:I220"/>
    <mergeCell ref="J219:J220"/>
    <mergeCell ref="K219:K220"/>
    <mergeCell ref="A221:A222"/>
    <mergeCell ref="B221:B222"/>
    <mergeCell ref="C221:C222"/>
    <mergeCell ref="D221:D222"/>
    <mergeCell ref="E221:E222"/>
    <mergeCell ref="A219:A220"/>
    <mergeCell ref="B219:B220"/>
    <mergeCell ref="C219:C220"/>
    <mergeCell ref="D219:D220"/>
    <mergeCell ref="E219:E220"/>
    <mergeCell ref="F219:F220"/>
    <mergeCell ref="G217:G218"/>
    <mergeCell ref="H217:H218"/>
    <mergeCell ref="I217:I218"/>
    <mergeCell ref="J217:J218"/>
    <mergeCell ref="K217:K218"/>
    <mergeCell ref="A217:A218"/>
    <mergeCell ref="B217:B218"/>
    <mergeCell ref="C217:C218"/>
    <mergeCell ref="D217:D218"/>
    <mergeCell ref="E217:E218"/>
    <mergeCell ref="F217:F218"/>
    <mergeCell ref="F215:F216"/>
    <mergeCell ref="G215:G216"/>
    <mergeCell ref="H215:H216"/>
    <mergeCell ref="I215:I216"/>
    <mergeCell ref="J215:J216"/>
    <mergeCell ref="K215:K216"/>
    <mergeCell ref="G213:G214"/>
    <mergeCell ref="H213:H214"/>
    <mergeCell ref="I213:I214"/>
    <mergeCell ref="J213:J214"/>
    <mergeCell ref="K213:K214"/>
    <mergeCell ref="A215:A216"/>
    <mergeCell ref="B215:B216"/>
    <mergeCell ref="C215:C216"/>
    <mergeCell ref="D215:D216"/>
    <mergeCell ref="E215:E216"/>
    <mergeCell ref="A213:A214"/>
    <mergeCell ref="B213:B214"/>
    <mergeCell ref="C213:C214"/>
    <mergeCell ref="D213:D214"/>
    <mergeCell ref="E213:E214"/>
    <mergeCell ref="F213:F214"/>
    <mergeCell ref="F211:F212"/>
    <mergeCell ref="G211:G212"/>
    <mergeCell ref="H211:H212"/>
    <mergeCell ref="I211:I212"/>
    <mergeCell ref="J211:J212"/>
    <mergeCell ref="K211:K212"/>
    <mergeCell ref="G209:G210"/>
    <mergeCell ref="H209:H210"/>
    <mergeCell ref="I209:I210"/>
    <mergeCell ref="J209:J210"/>
    <mergeCell ref="K209:K210"/>
    <mergeCell ref="A211:A212"/>
    <mergeCell ref="B211:B212"/>
    <mergeCell ref="C211:C212"/>
    <mergeCell ref="D211:D212"/>
    <mergeCell ref="E211:E212"/>
    <mergeCell ref="A209:A210"/>
    <mergeCell ref="B209:B210"/>
    <mergeCell ref="C209:C210"/>
    <mergeCell ref="D209:D210"/>
    <mergeCell ref="E209:E210"/>
    <mergeCell ref="F209:F210"/>
    <mergeCell ref="F207:F208"/>
    <mergeCell ref="G207:G208"/>
    <mergeCell ref="H207:H208"/>
    <mergeCell ref="I207:I208"/>
    <mergeCell ref="J207:J208"/>
    <mergeCell ref="K207:K208"/>
    <mergeCell ref="G205:G206"/>
    <mergeCell ref="H205:H206"/>
    <mergeCell ref="I205:I206"/>
    <mergeCell ref="J205:J206"/>
    <mergeCell ref="K205:K206"/>
    <mergeCell ref="A207:A208"/>
    <mergeCell ref="B207:B208"/>
    <mergeCell ref="C207:C208"/>
    <mergeCell ref="D207:D208"/>
    <mergeCell ref="E207:E208"/>
    <mergeCell ref="A205:A206"/>
    <mergeCell ref="B205:B206"/>
    <mergeCell ref="C205:C206"/>
    <mergeCell ref="D205:D206"/>
    <mergeCell ref="E205:E206"/>
    <mergeCell ref="F205:F206"/>
    <mergeCell ref="F203:F204"/>
    <mergeCell ref="G203:G204"/>
    <mergeCell ref="H203:H204"/>
    <mergeCell ref="I203:I204"/>
    <mergeCell ref="J203:J204"/>
    <mergeCell ref="K203:K204"/>
    <mergeCell ref="G201:G202"/>
    <mergeCell ref="H201:H202"/>
    <mergeCell ref="I201:I202"/>
    <mergeCell ref="J201:J202"/>
    <mergeCell ref="K201:K202"/>
    <mergeCell ref="A203:A204"/>
    <mergeCell ref="B203:B204"/>
    <mergeCell ref="C203:C204"/>
    <mergeCell ref="D203:D204"/>
    <mergeCell ref="E203:E204"/>
    <mergeCell ref="A201:A202"/>
    <mergeCell ref="B201:B202"/>
    <mergeCell ref="C201:C202"/>
    <mergeCell ref="D201:D202"/>
    <mergeCell ref="E201:E202"/>
    <mergeCell ref="F201:F202"/>
    <mergeCell ref="F199:F200"/>
    <mergeCell ref="G199:G200"/>
    <mergeCell ref="H199:H200"/>
    <mergeCell ref="I199:I200"/>
    <mergeCell ref="J199:J200"/>
    <mergeCell ref="K199:K200"/>
    <mergeCell ref="G197:G198"/>
    <mergeCell ref="H197:H198"/>
    <mergeCell ref="I197:I198"/>
    <mergeCell ref="J197:J198"/>
    <mergeCell ref="K197:K198"/>
    <mergeCell ref="A199:A200"/>
    <mergeCell ref="B199:B200"/>
    <mergeCell ref="C199:C200"/>
    <mergeCell ref="D199:D200"/>
    <mergeCell ref="E199:E200"/>
    <mergeCell ref="A197:A198"/>
    <mergeCell ref="B197:B198"/>
    <mergeCell ref="C197:C198"/>
    <mergeCell ref="D197:D198"/>
    <mergeCell ref="E197:E198"/>
    <mergeCell ref="F197:F198"/>
    <mergeCell ref="F195:F196"/>
    <mergeCell ref="G195:G196"/>
    <mergeCell ref="H195:H196"/>
    <mergeCell ref="I195:I196"/>
    <mergeCell ref="J195:J196"/>
    <mergeCell ref="K195:K196"/>
    <mergeCell ref="G193:G194"/>
    <mergeCell ref="H193:H194"/>
    <mergeCell ref="I193:I194"/>
    <mergeCell ref="J193:J194"/>
    <mergeCell ref="K193:K194"/>
    <mergeCell ref="A195:A196"/>
    <mergeCell ref="B195:B196"/>
    <mergeCell ref="C195:C196"/>
    <mergeCell ref="D195:D196"/>
    <mergeCell ref="E195:E196"/>
    <mergeCell ref="A193:A194"/>
    <mergeCell ref="B193:B194"/>
    <mergeCell ref="C193:C194"/>
    <mergeCell ref="D193:D194"/>
    <mergeCell ref="E193:E194"/>
    <mergeCell ref="F193:F194"/>
    <mergeCell ref="F191:F192"/>
    <mergeCell ref="G191:G192"/>
    <mergeCell ref="H191:H192"/>
    <mergeCell ref="I191:I192"/>
    <mergeCell ref="J191:J192"/>
    <mergeCell ref="K191:K192"/>
    <mergeCell ref="G189:G190"/>
    <mergeCell ref="H189:H190"/>
    <mergeCell ref="I189:I190"/>
    <mergeCell ref="J189:J190"/>
    <mergeCell ref="K189:K190"/>
    <mergeCell ref="A191:A192"/>
    <mergeCell ref="B191:B192"/>
    <mergeCell ref="C191:C192"/>
    <mergeCell ref="D191:D192"/>
    <mergeCell ref="E191:E192"/>
    <mergeCell ref="A189:A190"/>
    <mergeCell ref="B189:B190"/>
    <mergeCell ref="C189:C190"/>
    <mergeCell ref="D189:D190"/>
    <mergeCell ref="E189:E190"/>
    <mergeCell ref="F189:F190"/>
    <mergeCell ref="F187:F188"/>
    <mergeCell ref="G187:G188"/>
    <mergeCell ref="H187:H188"/>
    <mergeCell ref="I187:I188"/>
    <mergeCell ref="J187:J188"/>
    <mergeCell ref="K187:K188"/>
    <mergeCell ref="G185:G186"/>
    <mergeCell ref="H185:H186"/>
    <mergeCell ref="I185:I186"/>
    <mergeCell ref="J185:J186"/>
    <mergeCell ref="K185:K186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85:D186"/>
    <mergeCell ref="E185:E186"/>
    <mergeCell ref="F185:F186"/>
    <mergeCell ref="F183:F184"/>
    <mergeCell ref="G183:G184"/>
    <mergeCell ref="H183:H184"/>
    <mergeCell ref="I183:I184"/>
    <mergeCell ref="J183:J184"/>
    <mergeCell ref="K183:K184"/>
    <mergeCell ref="G181:G182"/>
    <mergeCell ref="H181:H182"/>
    <mergeCell ref="I181:I182"/>
    <mergeCell ref="J181:J182"/>
    <mergeCell ref="K181:K182"/>
    <mergeCell ref="A183:A184"/>
    <mergeCell ref="B183:B184"/>
    <mergeCell ref="C183:C184"/>
    <mergeCell ref="D183:D184"/>
    <mergeCell ref="E183:E184"/>
    <mergeCell ref="A181:A182"/>
    <mergeCell ref="B181:B182"/>
    <mergeCell ref="C181:C182"/>
    <mergeCell ref="D181:D182"/>
    <mergeCell ref="E181:E182"/>
    <mergeCell ref="F181:F182"/>
    <mergeCell ref="F179:F180"/>
    <mergeCell ref="G179:G180"/>
    <mergeCell ref="H179:H180"/>
    <mergeCell ref="I179:I180"/>
    <mergeCell ref="J179:J180"/>
    <mergeCell ref="K179:K180"/>
    <mergeCell ref="G177:G178"/>
    <mergeCell ref="H177:H178"/>
    <mergeCell ref="I177:I178"/>
    <mergeCell ref="J177:J178"/>
    <mergeCell ref="K177:K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77:E178"/>
    <mergeCell ref="F177:F178"/>
    <mergeCell ref="F175:F176"/>
    <mergeCell ref="G175:G176"/>
    <mergeCell ref="H175:H176"/>
    <mergeCell ref="I175:I176"/>
    <mergeCell ref="J175:J176"/>
    <mergeCell ref="K175:K176"/>
    <mergeCell ref="G173:G174"/>
    <mergeCell ref="H173:H174"/>
    <mergeCell ref="I173:I174"/>
    <mergeCell ref="J173:J174"/>
    <mergeCell ref="K173:K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73:E174"/>
    <mergeCell ref="F173:F174"/>
    <mergeCell ref="F171:F172"/>
    <mergeCell ref="G171:G172"/>
    <mergeCell ref="H171:H172"/>
    <mergeCell ref="I171:I172"/>
    <mergeCell ref="J171:J172"/>
    <mergeCell ref="K171:K172"/>
    <mergeCell ref="G169:G170"/>
    <mergeCell ref="H169:H170"/>
    <mergeCell ref="I169:I170"/>
    <mergeCell ref="J169:J170"/>
    <mergeCell ref="K169:K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69:E170"/>
    <mergeCell ref="F169:F170"/>
    <mergeCell ref="F167:F168"/>
    <mergeCell ref="G167:G168"/>
    <mergeCell ref="H167:H168"/>
    <mergeCell ref="I167:I168"/>
    <mergeCell ref="J167:J168"/>
    <mergeCell ref="K167:K168"/>
    <mergeCell ref="G165:G166"/>
    <mergeCell ref="H165:H166"/>
    <mergeCell ref="I165:I166"/>
    <mergeCell ref="J165:J166"/>
    <mergeCell ref="K165:K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5:E166"/>
    <mergeCell ref="F165:F166"/>
    <mergeCell ref="F163:F164"/>
    <mergeCell ref="G163:G164"/>
    <mergeCell ref="H163:H164"/>
    <mergeCell ref="I163:I164"/>
    <mergeCell ref="J163:J164"/>
    <mergeCell ref="K163:K164"/>
    <mergeCell ref="G161:G162"/>
    <mergeCell ref="H161:H162"/>
    <mergeCell ref="I161:I162"/>
    <mergeCell ref="J161:J162"/>
    <mergeCell ref="K161:K162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1:D162"/>
    <mergeCell ref="E161:E162"/>
    <mergeCell ref="F161:F162"/>
    <mergeCell ref="F159:F160"/>
    <mergeCell ref="G159:G160"/>
    <mergeCell ref="H159:H160"/>
    <mergeCell ref="I159:I160"/>
    <mergeCell ref="J159:J160"/>
    <mergeCell ref="K159:K160"/>
    <mergeCell ref="G157:G158"/>
    <mergeCell ref="H157:H158"/>
    <mergeCell ref="I157:I158"/>
    <mergeCell ref="J157:J158"/>
    <mergeCell ref="K157:K158"/>
    <mergeCell ref="A159:A160"/>
    <mergeCell ref="B159:B160"/>
    <mergeCell ref="C159:C160"/>
    <mergeCell ref="D159:D160"/>
    <mergeCell ref="E159:E160"/>
    <mergeCell ref="A157:A158"/>
    <mergeCell ref="B157:B158"/>
    <mergeCell ref="C157:C158"/>
    <mergeCell ref="D157:D158"/>
    <mergeCell ref="E157:E158"/>
    <mergeCell ref="F157:F158"/>
    <mergeCell ref="F155:F156"/>
    <mergeCell ref="G155:G156"/>
    <mergeCell ref="H155:H156"/>
    <mergeCell ref="I155:I156"/>
    <mergeCell ref="J155:J156"/>
    <mergeCell ref="K155:K156"/>
    <mergeCell ref="G153:G154"/>
    <mergeCell ref="H153:H154"/>
    <mergeCell ref="I153:I154"/>
    <mergeCell ref="J153:J154"/>
    <mergeCell ref="K153:K154"/>
    <mergeCell ref="A155:A156"/>
    <mergeCell ref="B155:B156"/>
    <mergeCell ref="C155:C156"/>
    <mergeCell ref="D155:D156"/>
    <mergeCell ref="E155:E156"/>
    <mergeCell ref="A153:A154"/>
    <mergeCell ref="B153:B154"/>
    <mergeCell ref="C153:C154"/>
    <mergeCell ref="D153:D154"/>
    <mergeCell ref="E153:E154"/>
    <mergeCell ref="F153:F154"/>
    <mergeCell ref="F151:F152"/>
    <mergeCell ref="G151:G152"/>
    <mergeCell ref="H151:H152"/>
    <mergeCell ref="I151:I152"/>
    <mergeCell ref="J151:J152"/>
    <mergeCell ref="K151:K152"/>
    <mergeCell ref="G149:G150"/>
    <mergeCell ref="H149:H150"/>
    <mergeCell ref="I149:I150"/>
    <mergeCell ref="J149:J150"/>
    <mergeCell ref="K149:K150"/>
    <mergeCell ref="A151:A152"/>
    <mergeCell ref="B151:B152"/>
    <mergeCell ref="C151:C152"/>
    <mergeCell ref="D151:D152"/>
    <mergeCell ref="E151:E152"/>
    <mergeCell ref="A149:A150"/>
    <mergeCell ref="B149:B150"/>
    <mergeCell ref="C149:C150"/>
    <mergeCell ref="D149:D150"/>
    <mergeCell ref="E149:E150"/>
    <mergeCell ref="F149:F150"/>
    <mergeCell ref="F147:F148"/>
    <mergeCell ref="G147:G148"/>
    <mergeCell ref="H147:H148"/>
    <mergeCell ref="I147:I148"/>
    <mergeCell ref="J147:J148"/>
    <mergeCell ref="K147:K148"/>
    <mergeCell ref="G145:G146"/>
    <mergeCell ref="H145:H146"/>
    <mergeCell ref="I145:I146"/>
    <mergeCell ref="J145:J146"/>
    <mergeCell ref="K145:K146"/>
    <mergeCell ref="A147:A148"/>
    <mergeCell ref="B147:B148"/>
    <mergeCell ref="C147:C148"/>
    <mergeCell ref="D147:D148"/>
    <mergeCell ref="E147:E148"/>
    <mergeCell ref="A145:A146"/>
    <mergeCell ref="B145:B146"/>
    <mergeCell ref="C145:C146"/>
    <mergeCell ref="D145:D146"/>
    <mergeCell ref="E145:E146"/>
    <mergeCell ref="F145:F146"/>
    <mergeCell ref="F143:F144"/>
    <mergeCell ref="G143:G144"/>
    <mergeCell ref="H143:H144"/>
    <mergeCell ref="I143:I144"/>
    <mergeCell ref="J143:J144"/>
    <mergeCell ref="K143:K144"/>
    <mergeCell ref="G141:G142"/>
    <mergeCell ref="H141:H142"/>
    <mergeCell ref="I141:I142"/>
    <mergeCell ref="J141:J142"/>
    <mergeCell ref="K141:K142"/>
    <mergeCell ref="A143:A144"/>
    <mergeCell ref="B143:B144"/>
    <mergeCell ref="C143:C144"/>
    <mergeCell ref="D143:D144"/>
    <mergeCell ref="E143:E144"/>
    <mergeCell ref="A141:A142"/>
    <mergeCell ref="B141:B142"/>
    <mergeCell ref="C141:C142"/>
    <mergeCell ref="D141:D142"/>
    <mergeCell ref="E141:E142"/>
    <mergeCell ref="F141:F142"/>
    <mergeCell ref="F139:F140"/>
    <mergeCell ref="G139:G140"/>
    <mergeCell ref="H139:H140"/>
    <mergeCell ref="I139:I140"/>
    <mergeCell ref="J139:J140"/>
    <mergeCell ref="K139:K140"/>
    <mergeCell ref="G137:G138"/>
    <mergeCell ref="H137:H138"/>
    <mergeCell ref="I137:I138"/>
    <mergeCell ref="J137:J138"/>
    <mergeCell ref="K137:K138"/>
    <mergeCell ref="A139:A140"/>
    <mergeCell ref="B139:B140"/>
    <mergeCell ref="C139:C140"/>
    <mergeCell ref="D139:D140"/>
    <mergeCell ref="E139:E140"/>
    <mergeCell ref="A137:A138"/>
    <mergeCell ref="B137:B138"/>
    <mergeCell ref="C137:C138"/>
    <mergeCell ref="D137:D138"/>
    <mergeCell ref="E137:E138"/>
    <mergeCell ref="F137:F138"/>
    <mergeCell ref="F135:F136"/>
    <mergeCell ref="G135:G136"/>
    <mergeCell ref="H135:H136"/>
    <mergeCell ref="I135:I136"/>
    <mergeCell ref="J135:J136"/>
    <mergeCell ref="K135:K136"/>
    <mergeCell ref="G133:G134"/>
    <mergeCell ref="H133:H134"/>
    <mergeCell ref="I133:I134"/>
    <mergeCell ref="J133:J134"/>
    <mergeCell ref="K133:K134"/>
    <mergeCell ref="A135:A136"/>
    <mergeCell ref="B135:B136"/>
    <mergeCell ref="C135:C136"/>
    <mergeCell ref="D135:D136"/>
    <mergeCell ref="E135:E136"/>
    <mergeCell ref="A133:A134"/>
    <mergeCell ref="B133:B134"/>
    <mergeCell ref="C133:C134"/>
    <mergeCell ref="D133:D134"/>
    <mergeCell ref="E133:E134"/>
    <mergeCell ref="F133:F134"/>
    <mergeCell ref="F131:F132"/>
    <mergeCell ref="G131:G132"/>
    <mergeCell ref="H131:H132"/>
    <mergeCell ref="I131:I132"/>
    <mergeCell ref="J131:J132"/>
    <mergeCell ref="K131:K132"/>
    <mergeCell ref="G129:G130"/>
    <mergeCell ref="H129:H130"/>
    <mergeCell ref="I129:I130"/>
    <mergeCell ref="J129:J130"/>
    <mergeCell ref="K129:K130"/>
    <mergeCell ref="A131:A132"/>
    <mergeCell ref="B131:B132"/>
    <mergeCell ref="C131:C132"/>
    <mergeCell ref="D131:D132"/>
    <mergeCell ref="E131:E132"/>
    <mergeCell ref="A129:A130"/>
    <mergeCell ref="B129:B130"/>
    <mergeCell ref="C129:C130"/>
    <mergeCell ref="D129:D130"/>
    <mergeCell ref="E129:E130"/>
    <mergeCell ref="F129:F130"/>
    <mergeCell ref="F127:F128"/>
    <mergeCell ref="G127:G128"/>
    <mergeCell ref="H127:H128"/>
    <mergeCell ref="I127:I128"/>
    <mergeCell ref="J127:J128"/>
    <mergeCell ref="K127:K128"/>
    <mergeCell ref="G125:G126"/>
    <mergeCell ref="H125:H126"/>
    <mergeCell ref="I125:I126"/>
    <mergeCell ref="J125:J126"/>
    <mergeCell ref="K125:K126"/>
    <mergeCell ref="A127:A128"/>
    <mergeCell ref="B127:B128"/>
    <mergeCell ref="C127:C128"/>
    <mergeCell ref="D127:D128"/>
    <mergeCell ref="E127:E128"/>
    <mergeCell ref="A125:A126"/>
    <mergeCell ref="B125:B126"/>
    <mergeCell ref="C125:C126"/>
    <mergeCell ref="D125:D126"/>
    <mergeCell ref="E125:E126"/>
    <mergeCell ref="F125:F126"/>
    <mergeCell ref="F123:F124"/>
    <mergeCell ref="G123:G124"/>
    <mergeCell ref="H123:H124"/>
    <mergeCell ref="I123:I124"/>
    <mergeCell ref="J123:J124"/>
    <mergeCell ref="K123:K124"/>
    <mergeCell ref="G121:G122"/>
    <mergeCell ref="H121:H122"/>
    <mergeCell ref="I121:I122"/>
    <mergeCell ref="J121:J122"/>
    <mergeCell ref="K121:K122"/>
    <mergeCell ref="A123:A124"/>
    <mergeCell ref="B123:B124"/>
    <mergeCell ref="C123:C124"/>
    <mergeCell ref="D123:D124"/>
    <mergeCell ref="E123:E124"/>
    <mergeCell ref="A121:A122"/>
    <mergeCell ref="B121:B122"/>
    <mergeCell ref="C121:C122"/>
    <mergeCell ref="D121:D122"/>
    <mergeCell ref="E121:E122"/>
    <mergeCell ref="F121:F122"/>
    <mergeCell ref="F119:F120"/>
    <mergeCell ref="G119:G120"/>
    <mergeCell ref="H119:H120"/>
    <mergeCell ref="I119:I120"/>
    <mergeCell ref="J119:J120"/>
    <mergeCell ref="K119:K120"/>
    <mergeCell ref="G117:G118"/>
    <mergeCell ref="H117:H118"/>
    <mergeCell ref="I117:I118"/>
    <mergeCell ref="J117:J118"/>
    <mergeCell ref="K117:K118"/>
    <mergeCell ref="A119:A120"/>
    <mergeCell ref="B119:B120"/>
    <mergeCell ref="C119:C120"/>
    <mergeCell ref="D119:D120"/>
    <mergeCell ref="E119:E120"/>
    <mergeCell ref="A117:A118"/>
    <mergeCell ref="B117:B118"/>
    <mergeCell ref="C117:C118"/>
    <mergeCell ref="D117:D118"/>
    <mergeCell ref="E117:E118"/>
    <mergeCell ref="F117:F118"/>
    <mergeCell ref="F115:F116"/>
    <mergeCell ref="G115:G116"/>
    <mergeCell ref="H115:H116"/>
    <mergeCell ref="I115:I116"/>
    <mergeCell ref="J115:J116"/>
    <mergeCell ref="K115:K116"/>
    <mergeCell ref="G113:G114"/>
    <mergeCell ref="H113:H114"/>
    <mergeCell ref="I113:I114"/>
    <mergeCell ref="J113:J114"/>
    <mergeCell ref="K113:K114"/>
    <mergeCell ref="A115:A116"/>
    <mergeCell ref="B115:B116"/>
    <mergeCell ref="C115:C116"/>
    <mergeCell ref="D115:D116"/>
    <mergeCell ref="E115:E116"/>
    <mergeCell ref="A113:A114"/>
    <mergeCell ref="B113:B114"/>
    <mergeCell ref="C113:C114"/>
    <mergeCell ref="D113:D114"/>
    <mergeCell ref="E113:E114"/>
    <mergeCell ref="F113:F114"/>
    <mergeCell ref="F111:F112"/>
    <mergeCell ref="G111:G112"/>
    <mergeCell ref="H111:H112"/>
    <mergeCell ref="I111:I112"/>
    <mergeCell ref="J111:J112"/>
    <mergeCell ref="K111:K112"/>
    <mergeCell ref="G109:G110"/>
    <mergeCell ref="H109:H110"/>
    <mergeCell ref="I109:I110"/>
    <mergeCell ref="J109:J110"/>
    <mergeCell ref="K109:K110"/>
    <mergeCell ref="A111:A112"/>
    <mergeCell ref="B111:B112"/>
    <mergeCell ref="C111:C112"/>
    <mergeCell ref="D111:D112"/>
    <mergeCell ref="E111:E112"/>
    <mergeCell ref="A109:A110"/>
    <mergeCell ref="B109:B110"/>
    <mergeCell ref="C109:C110"/>
    <mergeCell ref="D109:D110"/>
    <mergeCell ref="E109:E110"/>
    <mergeCell ref="F109:F110"/>
    <mergeCell ref="F107:F108"/>
    <mergeCell ref="G107:G108"/>
    <mergeCell ref="H107:H108"/>
    <mergeCell ref="I107:I108"/>
    <mergeCell ref="J107:J108"/>
    <mergeCell ref="K107:K108"/>
    <mergeCell ref="G105:G106"/>
    <mergeCell ref="H105:H106"/>
    <mergeCell ref="I105:I106"/>
    <mergeCell ref="J105:J106"/>
    <mergeCell ref="K105:K106"/>
    <mergeCell ref="A107:A108"/>
    <mergeCell ref="B107:B108"/>
    <mergeCell ref="C107:C108"/>
    <mergeCell ref="D107:D108"/>
    <mergeCell ref="E107:E108"/>
    <mergeCell ref="A105:A106"/>
    <mergeCell ref="B105:B106"/>
    <mergeCell ref="C105:C106"/>
    <mergeCell ref="D105:D106"/>
    <mergeCell ref="E105:E106"/>
    <mergeCell ref="F105:F106"/>
    <mergeCell ref="F103:F104"/>
    <mergeCell ref="G103:G104"/>
    <mergeCell ref="H103:H104"/>
    <mergeCell ref="I103:I104"/>
    <mergeCell ref="J103:J104"/>
    <mergeCell ref="K103:K104"/>
    <mergeCell ref="G101:G102"/>
    <mergeCell ref="H101:H102"/>
    <mergeCell ref="I101:I102"/>
    <mergeCell ref="J101:J102"/>
    <mergeCell ref="K101:K102"/>
    <mergeCell ref="A103:A104"/>
    <mergeCell ref="B103:B104"/>
    <mergeCell ref="C103:C104"/>
    <mergeCell ref="D103:D104"/>
    <mergeCell ref="E103:E104"/>
    <mergeCell ref="A101:A102"/>
    <mergeCell ref="B101:B102"/>
    <mergeCell ref="C101:C102"/>
    <mergeCell ref="D101:D102"/>
    <mergeCell ref="E101:E102"/>
    <mergeCell ref="F101:F102"/>
    <mergeCell ref="F99:F100"/>
    <mergeCell ref="G99:G100"/>
    <mergeCell ref="H99:H100"/>
    <mergeCell ref="I99:I100"/>
    <mergeCell ref="J99:J100"/>
    <mergeCell ref="K99:K100"/>
    <mergeCell ref="G97:G98"/>
    <mergeCell ref="H97:H98"/>
    <mergeCell ref="I97:I98"/>
    <mergeCell ref="J97:J98"/>
    <mergeCell ref="K97:K98"/>
    <mergeCell ref="A99:A100"/>
    <mergeCell ref="B99:B100"/>
    <mergeCell ref="C99:C100"/>
    <mergeCell ref="D99:D100"/>
    <mergeCell ref="E99:E100"/>
    <mergeCell ref="A97:A98"/>
    <mergeCell ref="B97:B98"/>
    <mergeCell ref="C97:C98"/>
    <mergeCell ref="D97:D98"/>
    <mergeCell ref="E97:E98"/>
    <mergeCell ref="F97:F98"/>
    <mergeCell ref="F95:F96"/>
    <mergeCell ref="G95:G96"/>
    <mergeCell ref="H95:H96"/>
    <mergeCell ref="I95:I96"/>
    <mergeCell ref="J95:J96"/>
    <mergeCell ref="K95:K96"/>
    <mergeCell ref="G93:G94"/>
    <mergeCell ref="H93:H94"/>
    <mergeCell ref="I93:I94"/>
    <mergeCell ref="J93:J94"/>
    <mergeCell ref="K93:K94"/>
    <mergeCell ref="A95:A96"/>
    <mergeCell ref="B95:B96"/>
    <mergeCell ref="C95:C96"/>
    <mergeCell ref="D95:D96"/>
    <mergeCell ref="E95:E96"/>
    <mergeCell ref="A93:A94"/>
    <mergeCell ref="B93:B94"/>
    <mergeCell ref="C93:C94"/>
    <mergeCell ref="D93:D94"/>
    <mergeCell ref="E93:E94"/>
    <mergeCell ref="F93:F94"/>
    <mergeCell ref="F91:F92"/>
    <mergeCell ref="G91:G92"/>
    <mergeCell ref="H91:H92"/>
    <mergeCell ref="I91:I92"/>
    <mergeCell ref="J91:J92"/>
    <mergeCell ref="K91:K92"/>
    <mergeCell ref="G89:G90"/>
    <mergeCell ref="H89:H90"/>
    <mergeCell ref="I89:I90"/>
    <mergeCell ref="J89:J90"/>
    <mergeCell ref="K89:K90"/>
    <mergeCell ref="A91:A92"/>
    <mergeCell ref="B91:B92"/>
    <mergeCell ref="C91:C92"/>
    <mergeCell ref="D91:D92"/>
    <mergeCell ref="E91:E92"/>
    <mergeCell ref="A89:A90"/>
    <mergeCell ref="B89:B90"/>
    <mergeCell ref="C89:C90"/>
    <mergeCell ref="D89:D90"/>
    <mergeCell ref="E89:E90"/>
    <mergeCell ref="F89:F90"/>
    <mergeCell ref="F87:F88"/>
    <mergeCell ref="G87:G88"/>
    <mergeCell ref="H87:H88"/>
    <mergeCell ref="I87:I88"/>
    <mergeCell ref="J87:J88"/>
    <mergeCell ref="K87:K88"/>
    <mergeCell ref="G85:G86"/>
    <mergeCell ref="H85:H86"/>
    <mergeCell ref="I85:I86"/>
    <mergeCell ref="J85:J86"/>
    <mergeCell ref="K85:K86"/>
    <mergeCell ref="A87:A88"/>
    <mergeCell ref="B87:B88"/>
    <mergeCell ref="C87:C88"/>
    <mergeCell ref="D87:D88"/>
    <mergeCell ref="E87:E88"/>
    <mergeCell ref="A85:A86"/>
    <mergeCell ref="B85:B86"/>
    <mergeCell ref="C85:C86"/>
    <mergeCell ref="D85:D86"/>
    <mergeCell ref="E85:E86"/>
    <mergeCell ref="F85:F86"/>
    <mergeCell ref="F83:F84"/>
    <mergeCell ref="G83:G84"/>
    <mergeCell ref="H83:H84"/>
    <mergeCell ref="I83:I84"/>
    <mergeCell ref="J83:J84"/>
    <mergeCell ref="K83:K84"/>
    <mergeCell ref="G81:G82"/>
    <mergeCell ref="H81:H82"/>
    <mergeCell ref="I81:I82"/>
    <mergeCell ref="J81:J82"/>
    <mergeCell ref="K81:K82"/>
    <mergeCell ref="A83:A84"/>
    <mergeCell ref="B83:B84"/>
    <mergeCell ref="C83:C84"/>
    <mergeCell ref="D83:D84"/>
    <mergeCell ref="E83:E84"/>
    <mergeCell ref="A81:A82"/>
    <mergeCell ref="B81:B82"/>
    <mergeCell ref="C81:C82"/>
    <mergeCell ref="D81:D82"/>
    <mergeCell ref="E81:E82"/>
    <mergeCell ref="F81:F82"/>
    <mergeCell ref="F79:F80"/>
    <mergeCell ref="G79:G80"/>
    <mergeCell ref="H79:H80"/>
    <mergeCell ref="I79:I80"/>
    <mergeCell ref="J79:J80"/>
    <mergeCell ref="K79:K80"/>
    <mergeCell ref="G77:G78"/>
    <mergeCell ref="H77:H78"/>
    <mergeCell ref="I77:I78"/>
    <mergeCell ref="J77:J78"/>
    <mergeCell ref="K77:K78"/>
    <mergeCell ref="A79:A80"/>
    <mergeCell ref="B79:B80"/>
    <mergeCell ref="C79:C80"/>
    <mergeCell ref="D79:D80"/>
    <mergeCell ref="E79:E80"/>
    <mergeCell ref="A77:A78"/>
    <mergeCell ref="B77:B78"/>
    <mergeCell ref="C77:C78"/>
    <mergeCell ref="D77:D78"/>
    <mergeCell ref="E77:E78"/>
    <mergeCell ref="F77:F78"/>
    <mergeCell ref="F75:F76"/>
    <mergeCell ref="G75:G76"/>
    <mergeCell ref="H75:H76"/>
    <mergeCell ref="I75:I76"/>
    <mergeCell ref="J75:J76"/>
    <mergeCell ref="K75:K76"/>
    <mergeCell ref="G73:G74"/>
    <mergeCell ref="H73:H74"/>
    <mergeCell ref="I73:I74"/>
    <mergeCell ref="J73:J74"/>
    <mergeCell ref="K73:K74"/>
    <mergeCell ref="A75:A76"/>
    <mergeCell ref="B75:B76"/>
    <mergeCell ref="C75:C76"/>
    <mergeCell ref="D75:D76"/>
    <mergeCell ref="E75:E76"/>
    <mergeCell ref="A73:A74"/>
    <mergeCell ref="B73:B74"/>
    <mergeCell ref="C73:C74"/>
    <mergeCell ref="D73:D74"/>
    <mergeCell ref="E73:E74"/>
    <mergeCell ref="F73:F74"/>
    <mergeCell ref="F71:F72"/>
    <mergeCell ref="G71:G72"/>
    <mergeCell ref="H71:H72"/>
    <mergeCell ref="I71:I72"/>
    <mergeCell ref="J71:J72"/>
    <mergeCell ref="K71:K72"/>
    <mergeCell ref="G69:G70"/>
    <mergeCell ref="H69:H70"/>
    <mergeCell ref="I69:I70"/>
    <mergeCell ref="J69:J70"/>
    <mergeCell ref="K69:K70"/>
    <mergeCell ref="A71:A72"/>
    <mergeCell ref="B71:B72"/>
    <mergeCell ref="C71:C72"/>
    <mergeCell ref="D71:D72"/>
    <mergeCell ref="E71:E72"/>
    <mergeCell ref="A69:A70"/>
    <mergeCell ref="B69:B70"/>
    <mergeCell ref="C69:C70"/>
    <mergeCell ref="D69:D70"/>
    <mergeCell ref="E69:E70"/>
    <mergeCell ref="F69:F70"/>
    <mergeCell ref="F67:F68"/>
    <mergeCell ref="G67:G68"/>
    <mergeCell ref="H67:H68"/>
    <mergeCell ref="I67:I68"/>
    <mergeCell ref="J67:J68"/>
    <mergeCell ref="K67:K68"/>
    <mergeCell ref="G65:G66"/>
    <mergeCell ref="H65:H66"/>
    <mergeCell ref="I65:I66"/>
    <mergeCell ref="J65:J66"/>
    <mergeCell ref="K65:K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F63:F64"/>
    <mergeCell ref="G63:G64"/>
    <mergeCell ref="H63:H64"/>
    <mergeCell ref="I63:I64"/>
    <mergeCell ref="J63:J64"/>
    <mergeCell ref="K63:K64"/>
    <mergeCell ref="G61:G62"/>
    <mergeCell ref="H61:H62"/>
    <mergeCell ref="I61:I62"/>
    <mergeCell ref="J61:J62"/>
    <mergeCell ref="K61:K62"/>
    <mergeCell ref="A63:A64"/>
    <mergeCell ref="B63:B64"/>
    <mergeCell ref="C63:C64"/>
    <mergeCell ref="D63:D64"/>
    <mergeCell ref="E63:E64"/>
    <mergeCell ref="A61:A62"/>
    <mergeCell ref="B61:B62"/>
    <mergeCell ref="C61:C62"/>
    <mergeCell ref="D61:D62"/>
    <mergeCell ref="E61:E62"/>
    <mergeCell ref="F61:F62"/>
    <mergeCell ref="F59:F60"/>
    <mergeCell ref="G59:G60"/>
    <mergeCell ref="H59:H60"/>
    <mergeCell ref="I59:I60"/>
    <mergeCell ref="J59:J60"/>
    <mergeCell ref="K59:K60"/>
    <mergeCell ref="G57:G58"/>
    <mergeCell ref="H57:H58"/>
    <mergeCell ref="I57:I58"/>
    <mergeCell ref="J57:J58"/>
    <mergeCell ref="K57:K58"/>
    <mergeCell ref="A59:A60"/>
    <mergeCell ref="B59:B60"/>
    <mergeCell ref="C59:C60"/>
    <mergeCell ref="D59:D60"/>
    <mergeCell ref="E59:E60"/>
    <mergeCell ref="A57:A58"/>
    <mergeCell ref="B57:B58"/>
    <mergeCell ref="C57:C58"/>
    <mergeCell ref="D57:D58"/>
    <mergeCell ref="E57:E58"/>
    <mergeCell ref="F57:F58"/>
    <mergeCell ref="F55:F56"/>
    <mergeCell ref="G55:G56"/>
    <mergeCell ref="H55:H56"/>
    <mergeCell ref="I55:I56"/>
    <mergeCell ref="J55:J56"/>
    <mergeCell ref="K55:K56"/>
    <mergeCell ref="G53:G54"/>
    <mergeCell ref="H53:H54"/>
    <mergeCell ref="I53:I54"/>
    <mergeCell ref="J53:J54"/>
    <mergeCell ref="K53:K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F51:F52"/>
    <mergeCell ref="G51:G52"/>
    <mergeCell ref="H51:H52"/>
    <mergeCell ref="I51:I52"/>
    <mergeCell ref="J51:J52"/>
    <mergeCell ref="K51:K52"/>
    <mergeCell ref="G49:G50"/>
    <mergeCell ref="H49:H50"/>
    <mergeCell ref="I49:I50"/>
    <mergeCell ref="J49:J50"/>
    <mergeCell ref="K49:K50"/>
    <mergeCell ref="A51:A52"/>
    <mergeCell ref="B51:B52"/>
    <mergeCell ref="C51:C52"/>
    <mergeCell ref="D51:D52"/>
    <mergeCell ref="E51:E52"/>
    <mergeCell ref="A49:A50"/>
    <mergeCell ref="B49:B50"/>
    <mergeCell ref="C49:C50"/>
    <mergeCell ref="D49:D50"/>
    <mergeCell ref="E49:E50"/>
    <mergeCell ref="F49:F50"/>
    <mergeCell ref="F47:F48"/>
    <mergeCell ref="G47:G48"/>
    <mergeCell ref="H47:H48"/>
    <mergeCell ref="I47:I48"/>
    <mergeCell ref="J47:J48"/>
    <mergeCell ref="K47:K48"/>
    <mergeCell ref="G45:G46"/>
    <mergeCell ref="H45:H46"/>
    <mergeCell ref="I45:I46"/>
    <mergeCell ref="J45:J46"/>
    <mergeCell ref="K45:K46"/>
    <mergeCell ref="A47:A48"/>
    <mergeCell ref="B47:B48"/>
    <mergeCell ref="C47:C48"/>
    <mergeCell ref="D47:D48"/>
    <mergeCell ref="E47:E48"/>
    <mergeCell ref="A45:A46"/>
    <mergeCell ref="B45:B46"/>
    <mergeCell ref="C45:C46"/>
    <mergeCell ref="D45:D46"/>
    <mergeCell ref="E45:E46"/>
    <mergeCell ref="F45:F46"/>
    <mergeCell ref="F43:F44"/>
    <mergeCell ref="G43:G44"/>
    <mergeCell ref="H43:H44"/>
    <mergeCell ref="I43:I44"/>
    <mergeCell ref="J43:J44"/>
    <mergeCell ref="K43:K44"/>
    <mergeCell ref="G41:G42"/>
    <mergeCell ref="H41:H42"/>
    <mergeCell ref="I41:I42"/>
    <mergeCell ref="J41:J42"/>
    <mergeCell ref="K41:K42"/>
    <mergeCell ref="A43:A44"/>
    <mergeCell ref="B43:B44"/>
    <mergeCell ref="C43:C44"/>
    <mergeCell ref="D43:D44"/>
    <mergeCell ref="E43:E44"/>
    <mergeCell ref="A41:A42"/>
    <mergeCell ref="B41:B42"/>
    <mergeCell ref="C41:C42"/>
    <mergeCell ref="D41:D42"/>
    <mergeCell ref="E41:E42"/>
    <mergeCell ref="F41:F42"/>
    <mergeCell ref="F39:F40"/>
    <mergeCell ref="G39:G40"/>
    <mergeCell ref="H39:H40"/>
    <mergeCell ref="I39:I40"/>
    <mergeCell ref="J39:J40"/>
    <mergeCell ref="K39:K40"/>
    <mergeCell ref="G37:G38"/>
    <mergeCell ref="H37:H38"/>
    <mergeCell ref="I37:I38"/>
    <mergeCell ref="J37:J38"/>
    <mergeCell ref="K37:K38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E37:E38"/>
    <mergeCell ref="F37:F38"/>
    <mergeCell ref="G35:G36"/>
    <mergeCell ref="H35:H36"/>
    <mergeCell ref="I35:I36"/>
    <mergeCell ref="J35:J36"/>
    <mergeCell ref="K35:K36"/>
    <mergeCell ref="A35:A36"/>
    <mergeCell ref="B35:B36"/>
    <mergeCell ref="C35:C36"/>
    <mergeCell ref="D35:D36"/>
    <mergeCell ref="E35:E36"/>
    <mergeCell ref="F35:F36"/>
    <mergeCell ref="F33:F34"/>
    <mergeCell ref="G33:G34"/>
    <mergeCell ref="H33:H34"/>
    <mergeCell ref="I33:I34"/>
    <mergeCell ref="J33:J34"/>
    <mergeCell ref="K33:K34"/>
    <mergeCell ref="G31:G32"/>
    <mergeCell ref="H31:H32"/>
    <mergeCell ref="I31:I32"/>
    <mergeCell ref="J31:J32"/>
    <mergeCell ref="K31:K32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J29:J30"/>
    <mergeCell ref="K29:K30"/>
    <mergeCell ref="G27:G28"/>
    <mergeCell ref="H27:H28"/>
    <mergeCell ref="I27:I28"/>
    <mergeCell ref="J27:J28"/>
    <mergeCell ref="K27:K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F27:F28"/>
    <mergeCell ref="F25:F26"/>
    <mergeCell ref="G25:G26"/>
    <mergeCell ref="H25:H26"/>
    <mergeCell ref="I25:I26"/>
    <mergeCell ref="J25:J26"/>
    <mergeCell ref="K25:K26"/>
    <mergeCell ref="G23:G24"/>
    <mergeCell ref="H23:H24"/>
    <mergeCell ref="I23:I24"/>
    <mergeCell ref="J23:J24"/>
    <mergeCell ref="K23:K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F21:F22"/>
    <mergeCell ref="G21:G22"/>
    <mergeCell ref="H21:H22"/>
    <mergeCell ref="I21:I22"/>
    <mergeCell ref="J21:J22"/>
    <mergeCell ref="K21:K22"/>
    <mergeCell ref="G19:G20"/>
    <mergeCell ref="H19:H20"/>
    <mergeCell ref="I19:I20"/>
    <mergeCell ref="J19:J20"/>
    <mergeCell ref="K19:K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J17:J18"/>
    <mergeCell ref="K17:K18"/>
    <mergeCell ref="G15:G16"/>
    <mergeCell ref="H15:H16"/>
    <mergeCell ref="I15:I16"/>
    <mergeCell ref="J15:J16"/>
    <mergeCell ref="K15:K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F15:F16"/>
    <mergeCell ref="F13:F14"/>
    <mergeCell ref="G13:G14"/>
    <mergeCell ref="H13:H14"/>
    <mergeCell ref="I13:I14"/>
    <mergeCell ref="J13:J14"/>
    <mergeCell ref="K13:K14"/>
    <mergeCell ref="G11:G12"/>
    <mergeCell ref="H11:H12"/>
    <mergeCell ref="I11:I12"/>
    <mergeCell ref="J11:J12"/>
    <mergeCell ref="K11:K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J9:J10"/>
    <mergeCell ref="K9:K10"/>
    <mergeCell ref="G7:G8"/>
    <mergeCell ref="H7:H8"/>
    <mergeCell ref="I7:I8"/>
    <mergeCell ref="J7:J8"/>
    <mergeCell ref="K7:K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F7:F8"/>
    <mergeCell ref="F5:F6"/>
    <mergeCell ref="G5:G6"/>
    <mergeCell ref="H5:H6"/>
    <mergeCell ref="I5:I6"/>
    <mergeCell ref="J5:J6"/>
    <mergeCell ref="K5:K6"/>
    <mergeCell ref="G3:G4"/>
    <mergeCell ref="H3:H4"/>
    <mergeCell ref="I3:I4"/>
    <mergeCell ref="J3:J4"/>
    <mergeCell ref="K3:K4"/>
    <mergeCell ref="A5:A6"/>
    <mergeCell ref="B5:B6"/>
    <mergeCell ref="C5:C6"/>
    <mergeCell ref="D5:D6"/>
    <mergeCell ref="E5:E6"/>
    <mergeCell ref="A3:A4"/>
    <mergeCell ref="B3:B4"/>
    <mergeCell ref="C3:C4"/>
    <mergeCell ref="D3:D4"/>
    <mergeCell ref="E3:E4"/>
    <mergeCell ref="F3:F4"/>
  </mergeCells>
  <hyperlinks>
    <hyperlink ref="C3" r:id="rId1" display="javascript:void(0);"/>
    <hyperlink ref="C5" r:id="rId2" display="javascript:void(0);"/>
    <hyperlink ref="C7" r:id="rId3" display="javascript:void(0);"/>
    <hyperlink ref="C9" r:id="rId4" display="javascript:void(0);"/>
    <hyperlink ref="C11" r:id="rId5" display="javascript:void(0);"/>
    <hyperlink ref="C13" r:id="rId6" display="javascript:void(0);"/>
    <hyperlink ref="C15" r:id="rId7" display="javascript:void(0);"/>
    <hyperlink ref="C17" r:id="rId8" display="javascript:void(0);"/>
    <hyperlink ref="C19" r:id="rId9" display="javascript:void(0);"/>
    <hyperlink ref="C21" r:id="rId10" display="javascript:void(0);"/>
    <hyperlink ref="C23" r:id="rId11" display="javascript:void(0);"/>
    <hyperlink ref="C25" r:id="rId12" display="javascript:void(0);"/>
    <hyperlink ref="C27" r:id="rId13" display="javascript:void(0);"/>
    <hyperlink ref="C29" r:id="rId14" display="javascript:void(0);"/>
    <hyperlink ref="C31" r:id="rId15" display="javascript:void(0);"/>
    <hyperlink ref="C33" r:id="rId16" display="javascript:void(0);"/>
    <hyperlink ref="C35" r:id="rId17" display="javascript:void(0);"/>
    <hyperlink ref="C37" r:id="rId18" display="javascript:void(0);"/>
    <hyperlink ref="C39" r:id="rId19" display="javascript:void(0);"/>
    <hyperlink ref="C41" r:id="rId20" display="javascript:void(0);"/>
    <hyperlink ref="C43" r:id="rId21" display="javascript:void(0);"/>
    <hyperlink ref="C45" r:id="rId22" display="javascript:void(0);"/>
    <hyperlink ref="C47" r:id="rId23" display="javascript:void(0);"/>
    <hyperlink ref="C49" r:id="rId24" display="javascript:void(0);"/>
    <hyperlink ref="C51" r:id="rId25" display="javascript:void(0);"/>
    <hyperlink ref="C53" r:id="rId26" display="javascript:void(0);"/>
    <hyperlink ref="C55" r:id="rId27" display="javascript:void(0);"/>
    <hyperlink ref="C57" r:id="rId28" display="javascript:void(0);"/>
    <hyperlink ref="C59" r:id="rId29" display="javascript:void(0);"/>
    <hyperlink ref="C61" r:id="rId30" display="javascript:void(0);"/>
    <hyperlink ref="C63" r:id="rId31" display="javascript:void(0);"/>
    <hyperlink ref="C65" r:id="rId32" display="javascript:void(0);"/>
    <hyperlink ref="C67" r:id="rId33" display="javascript:void(0);"/>
    <hyperlink ref="C69" r:id="rId34" display="javascript:void(0);"/>
    <hyperlink ref="C71" r:id="rId35" display="javascript:void(0);"/>
    <hyperlink ref="C73" r:id="rId36" display="javascript:void(0);"/>
    <hyperlink ref="C75" r:id="rId37" display="javascript:void(0);"/>
    <hyperlink ref="C77" r:id="rId38" display="javascript:void(0);"/>
    <hyperlink ref="C79" r:id="rId39" display="javascript:void(0);"/>
    <hyperlink ref="C81" r:id="rId40" display="javascript:void(0);"/>
    <hyperlink ref="C83" r:id="rId41" display="javascript:void(0);"/>
    <hyperlink ref="C85" r:id="rId42" display="javascript:void(0);"/>
    <hyperlink ref="C87" r:id="rId43" display="javascript:void(0);"/>
    <hyperlink ref="C89" r:id="rId44" display="javascript:void(0);"/>
    <hyperlink ref="C91" r:id="rId45" display="javascript:void(0);"/>
    <hyperlink ref="C93" r:id="rId46" display="javascript:void(0);"/>
    <hyperlink ref="C95" r:id="rId47" display="javascript:void(0);"/>
    <hyperlink ref="C97" r:id="rId48" display="javascript:void(0);"/>
    <hyperlink ref="C99" r:id="rId49" display="javascript:void(0);"/>
    <hyperlink ref="C101" r:id="rId50" display="javascript:void(0);"/>
    <hyperlink ref="C103" r:id="rId51" display="javascript:void(0);"/>
    <hyperlink ref="C105" r:id="rId52" display="javascript:void(0);"/>
    <hyperlink ref="C107" r:id="rId53" display="javascript:void(0);"/>
    <hyperlink ref="C109" r:id="rId54" display="javascript:void(0);"/>
    <hyperlink ref="C111" r:id="rId55" display="javascript:void(0);"/>
    <hyperlink ref="C113" r:id="rId56" display="javascript:void(0);"/>
    <hyperlink ref="C115" r:id="rId57" display="javascript:void(0);"/>
    <hyperlink ref="C117" r:id="rId58" display="javascript:void(0);"/>
    <hyperlink ref="C119" r:id="rId59" display="javascript:void(0);"/>
    <hyperlink ref="C121" r:id="rId60" display="javascript:void(0);"/>
    <hyperlink ref="C123" r:id="rId61" display="javascript:void(0);"/>
    <hyperlink ref="C125" r:id="rId62" display="javascript:void(0);"/>
    <hyperlink ref="C127" r:id="rId63" display="javascript:void(0);"/>
    <hyperlink ref="C129" r:id="rId64" display="javascript:void(0);"/>
    <hyperlink ref="C131" r:id="rId65" display="javascript:void(0);"/>
    <hyperlink ref="C133" r:id="rId66" display="javascript:void(0);"/>
    <hyperlink ref="C135" r:id="rId67" display="javascript:void(0);"/>
    <hyperlink ref="C137" r:id="rId68" display="javascript:void(0);"/>
    <hyperlink ref="C139" r:id="rId69" display="javascript:void(0);"/>
    <hyperlink ref="C141" r:id="rId70" display="javascript:void(0);"/>
    <hyperlink ref="C143" r:id="rId71" display="javascript:void(0);"/>
    <hyperlink ref="C145" r:id="rId72" display="javascript:void(0);"/>
    <hyperlink ref="C147" r:id="rId73" display="javascript:void(0);"/>
    <hyperlink ref="C149" r:id="rId74" display="javascript:void(0);"/>
    <hyperlink ref="C151" r:id="rId75" display="javascript:void(0);"/>
    <hyperlink ref="C153" r:id="rId76" display="javascript:void(0);"/>
    <hyperlink ref="C155" r:id="rId77" display="javascript:void(0);"/>
    <hyperlink ref="C157" r:id="rId78" display="javascript:void(0);"/>
    <hyperlink ref="C159" r:id="rId79" display="javascript:void(0);"/>
    <hyperlink ref="C161" r:id="rId80" display="javascript:void(0);"/>
    <hyperlink ref="C163" r:id="rId81" display="javascript:void(0);"/>
    <hyperlink ref="C165" r:id="rId82" display="javascript:void(0);"/>
    <hyperlink ref="C167" r:id="rId83" display="javascript:void(0);"/>
    <hyperlink ref="C169" r:id="rId84" display="javascript:void(0);"/>
    <hyperlink ref="C171" r:id="rId85" display="javascript:void(0);"/>
    <hyperlink ref="C173" r:id="rId86" display="javascript:void(0);"/>
    <hyperlink ref="C175" r:id="rId87" display="javascript:void(0);"/>
    <hyperlink ref="C177" r:id="rId88" display="javascript:void(0);"/>
    <hyperlink ref="C179" r:id="rId89" display="javascript:void(0);"/>
    <hyperlink ref="C181" r:id="rId90" display="javascript:void(0);"/>
    <hyperlink ref="C183" r:id="rId91" display="javascript:void(0);"/>
    <hyperlink ref="C185" r:id="rId92" display="javascript:void(0);"/>
    <hyperlink ref="C187" r:id="rId93" display="javascript:void(0);"/>
    <hyperlink ref="C189" r:id="rId94" display="javascript:void(0);"/>
    <hyperlink ref="C191" r:id="rId95" display="javascript:void(0);"/>
    <hyperlink ref="C193" r:id="rId96" display="javascript:void(0);"/>
    <hyperlink ref="C195" r:id="rId97" display="javascript:void(0);"/>
    <hyperlink ref="C197" r:id="rId98" display="javascript:void(0);"/>
    <hyperlink ref="C199" r:id="rId99" display="javascript:void(0);"/>
    <hyperlink ref="C201" r:id="rId100" display="javascript:void(0);"/>
    <hyperlink ref="C203" r:id="rId101" display="javascript:void(0);"/>
    <hyperlink ref="C205" r:id="rId102" display="javascript:void(0);"/>
    <hyperlink ref="C207" r:id="rId103" display="javascript:void(0);"/>
    <hyperlink ref="C209" r:id="rId104" display="javascript:void(0);"/>
    <hyperlink ref="C211" r:id="rId105" display="javascript:void(0);"/>
    <hyperlink ref="C213" r:id="rId106" display="javascript:void(0);"/>
    <hyperlink ref="C215" r:id="rId107" display="javascript:void(0);"/>
    <hyperlink ref="C217" r:id="rId108" display="javascript:void(0);"/>
    <hyperlink ref="C219" r:id="rId109" display="javascript:void(0);"/>
    <hyperlink ref="C221" r:id="rId110" display="javascript:void(0);"/>
    <hyperlink ref="C224" r:id="rId111" display="javascript:void(0);"/>
    <hyperlink ref="C226" r:id="rId112" display="javascript:void(0);"/>
    <hyperlink ref="C228" r:id="rId113" display="javascript:void(0);"/>
    <hyperlink ref="C230" r:id="rId114" display="javascript:void(0);"/>
    <hyperlink ref="C232" r:id="rId115" display="javascript:void(0);"/>
    <hyperlink ref="C234" r:id="rId116" display="javascript:void(0);"/>
    <hyperlink ref="C236" r:id="rId117" display="javascript:void(0);"/>
    <hyperlink ref="C238" r:id="rId118" display="javascript:void(0);"/>
    <hyperlink ref="C240" r:id="rId119" display="javascript:void(0);"/>
    <hyperlink ref="C242" r:id="rId120" display="javascript:void(0);"/>
    <hyperlink ref="C244" r:id="rId121" display="javascript:void(0);"/>
    <hyperlink ref="C246" r:id="rId122" display="javascript:void(0);"/>
    <hyperlink ref="C248" r:id="rId123" display="javascript:void(0);"/>
    <hyperlink ref="C250" r:id="rId124" display="javascript:void(0);"/>
    <hyperlink ref="C252" r:id="rId125" display="javascript:void(0);"/>
    <hyperlink ref="C254" r:id="rId126" display="javascript:void(0);"/>
    <hyperlink ref="C256" r:id="rId127" display="javascript:void(0);"/>
    <hyperlink ref="C258" r:id="rId128" display="javascript:void(0);"/>
    <hyperlink ref="C260" r:id="rId129" display="javascript:void(0);"/>
    <hyperlink ref="C262" r:id="rId130" display="javascript:void(0);"/>
    <hyperlink ref="C264" r:id="rId131" display="javascript:void(0);"/>
    <hyperlink ref="C266" r:id="rId132" display="javascript:void(0);"/>
    <hyperlink ref="C268" r:id="rId133" display="javascript:void(0);"/>
    <hyperlink ref="C270" r:id="rId134" display="javascript:void(0);"/>
    <hyperlink ref="C272" r:id="rId135" display="javascript:void(0);"/>
    <hyperlink ref="C274" r:id="rId136" display="javascript:void(0);"/>
    <hyperlink ref="C276" r:id="rId137" display="javascript:void(0);"/>
    <hyperlink ref="C278" r:id="rId138" display="javascript:void(0);"/>
    <hyperlink ref="C280" r:id="rId139" display="javascript:void(0);"/>
    <hyperlink ref="C282" r:id="rId140" display="javascript:void(0);"/>
    <hyperlink ref="C284" r:id="rId141" display="javascript:void(0);"/>
    <hyperlink ref="C286" r:id="rId142" display="javascript:void(0);"/>
    <hyperlink ref="C288" r:id="rId143" display="javascript:void(0);"/>
    <hyperlink ref="C290" r:id="rId144" display="javascript:void(0);"/>
    <hyperlink ref="C292" r:id="rId145" display="javascript:void(0);"/>
    <hyperlink ref="C294" r:id="rId146" display="javascript:void(0);"/>
    <hyperlink ref="C296" r:id="rId147" display="javascript:void(0);"/>
    <hyperlink ref="C298" r:id="rId148" display="javascript:void(0);"/>
    <hyperlink ref="C300" r:id="rId149" display="javascript:void(0);"/>
    <hyperlink ref="C302" r:id="rId150" display="javascript:void(0);"/>
    <hyperlink ref="C304" r:id="rId151" display="javascript:void(0);"/>
    <hyperlink ref="C306" r:id="rId152" display="javascript:void(0);"/>
    <hyperlink ref="C308" r:id="rId153" display="javascript:void(0);"/>
    <hyperlink ref="C310" r:id="rId154" display="javascript:void(0);"/>
    <hyperlink ref="C312" r:id="rId155" display="javascript:void(0);"/>
    <hyperlink ref="C314" r:id="rId156" display="javascript:void(0);"/>
    <hyperlink ref="C316" r:id="rId157" display="javascript:void(0);"/>
    <hyperlink ref="C318" r:id="rId158" display="javascript:void(0);"/>
    <hyperlink ref="C320" r:id="rId159" display="javascript:void(0);"/>
    <hyperlink ref="C322" r:id="rId160" display="javascript:void(0);"/>
    <hyperlink ref="C324" r:id="rId161" display="javascript:void(0);"/>
    <hyperlink ref="C326" r:id="rId162" display="javascript:void(0);"/>
    <hyperlink ref="C328" r:id="rId163" display="javascript:void(0);"/>
    <hyperlink ref="C330" r:id="rId164" display="javascript:void(0);"/>
    <hyperlink ref="C332" r:id="rId165" display="javascript:void(0);"/>
    <hyperlink ref="C334" r:id="rId166" display="javascript:void(0);"/>
    <hyperlink ref="C336" r:id="rId167" display="javascript:void(0);"/>
    <hyperlink ref="C338" r:id="rId168" display="javascript:void(0);"/>
    <hyperlink ref="C340" r:id="rId169" display="javascript:void(0);"/>
    <hyperlink ref="C342" r:id="rId170" display="javascript:void(0);"/>
    <hyperlink ref="C344" r:id="rId171" display="javascript:void(0);"/>
    <hyperlink ref="C346" r:id="rId172" display="javascript:void(0);"/>
    <hyperlink ref="C348" r:id="rId173" display="javascript:void(0);"/>
    <hyperlink ref="C350" r:id="rId174" display="javascript:void(0);"/>
    <hyperlink ref="C352" r:id="rId175" display="javascript:void(0);"/>
    <hyperlink ref="C354" r:id="rId176" display="javascript:void(0);"/>
    <hyperlink ref="C356" r:id="rId177" display="javascript:void(0);"/>
    <hyperlink ref="C360" r:id="rId178" display="javascript:void(0);"/>
    <hyperlink ref="C362" r:id="rId179" display="javascript:void(0);"/>
    <hyperlink ref="C364" r:id="rId180" display="javascript:void(0);"/>
    <hyperlink ref="C366" r:id="rId181" display="javascript:void(0);"/>
    <hyperlink ref="C368" r:id="rId182" display="javascript:void(0);"/>
    <hyperlink ref="C370" r:id="rId183" display="javascript:void(0);"/>
    <hyperlink ref="C372" r:id="rId184" display="javascript:void(0);"/>
    <hyperlink ref="C374" r:id="rId185" display="javascript:void(0);"/>
    <hyperlink ref="C376" r:id="rId186" display="javascript:void(0);"/>
    <hyperlink ref="C378" r:id="rId187" display="javascript:void(0);"/>
    <hyperlink ref="C380" r:id="rId188" display="javascript:void(0);"/>
    <hyperlink ref="C382" r:id="rId189" display="javascript:void(0);"/>
    <hyperlink ref="C384" r:id="rId190" display="javascript:void(0);"/>
    <hyperlink ref="C386" r:id="rId191" display="javascript:void(0);"/>
    <hyperlink ref="C388" r:id="rId192" display="javascript:void(0);"/>
    <hyperlink ref="C390" r:id="rId193" display="javascript:void(0);"/>
    <hyperlink ref="C392" r:id="rId194" display="javascript:void(0);"/>
    <hyperlink ref="C394" r:id="rId195" display="javascript:void(0);"/>
    <hyperlink ref="C396" r:id="rId196" display="javascript:void(0);"/>
    <hyperlink ref="C398" r:id="rId197" display="javascript:void(0);"/>
    <hyperlink ref="C400" r:id="rId198" display="javascript:void(0);"/>
    <hyperlink ref="C402" r:id="rId199" display="javascript:void(0);"/>
    <hyperlink ref="C404" r:id="rId200" display="javascript:void(0);"/>
    <hyperlink ref="C406" r:id="rId201" display="javascript:void(0);"/>
    <hyperlink ref="C408" r:id="rId202" display="javascript:void(0);"/>
    <hyperlink ref="C410" r:id="rId203" display="javascript:void(0);"/>
    <hyperlink ref="C412" r:id="rId204" display="javascript:void(0);"/>
    <hyperlink ref="C414" r:id="rId205" display="javascript:void(0);"/>
    <hyperlink ref="C416" r:id="rId206" display="javascript:void(0);"/>
    <hyperlink ref="C418" r:id="rId207" display="javascript:void(0);"/>
    <hyperlink ref="C420" r:id="rId208" display="javascript:void(0);"/>
    <hyperlink ref="C422" r:id="rId209" display="javascript:void(0);"/>
    <hyperlink ref="C424" r:id="rId210" display="javascript:void(0);"/>
    <hyperlink ref="C426" r:id="rId211" display="javascript:void(0);"/>
    <hyperlink ref="C428" r:id="rId212" display="javascript:void(0);"/>
    <hyperlink ref="C430" r:id="rId213" display="javascript:void(0);"/>
    <hyperlink ref="C432" r:id="rId214" display="javascript:void(0);"/>
    <hyperlink ref="C434" r:id="rId215" display="javascript:void(0);"/>
    <hyperlink ref="C436" r:id="rId216" display="javascript:void(0);"/>
    <hyperlink ref="C438" r:id="rId217" display="javascript:void(0);"/>
    <hyperlink ref="C440" r:id="rId218" display="javascript:void(0);"/>
    <hyperlink ref="C442" r:id="rId219" display="javascript:void(0);"/>
    <hyperlink ref="C444" r:id="rId220" display="javascript:void(0);"/>
    <hyperlink ref="C446" r:id="rId221" display="javascript:void(0);"/>
    <hyperlink ref="C448" r:id="rId222" display="javascript:void(0);"/>
    <hyperlink ref="C450" r:id="rId223" display="javascript:void(0);"/>
    <hyperlink ref="C452" r:id="rId224" display="javascript:void(0);"/>
    <hyperlink ref="C454" r:id="rId225" display="javascript:void(0);"/>
    <hyperlink ref="C456" r:id="rId226" display="javascript:void(0);"/>
    <hyperlink ref="C458" r:id="rId227" display="javascript:void(0);"/>
    <hyperlink ref="C460" r:id="rId228" display="javascript:void(0);"/>
    <hyperlink ref="C462" r:id="rId229" display="javascript:void(0);"/>
    <hyperlink ref="C464" r:id="rId230" display="javascript:void(0);"/>
    <hyperlink ref="C466" r:id="rId231" display="javascript:void(0);"/>
    <hyperlink ref="C468" r:id="rId232" display="javascript:void(0);"/>
    <hyperlink ref="C470" r:id="rId233" display="javascript:void(0);"/>
    <hyperlink ref="C472" r:id="rId234" display="javascript:void(0);"/>
    <hyperlink ref="C474" r:id="rId235" display="javascript:void(0);"/>
    <hyperlink ref="C476" r:id="rId236" display="javascript:void(0);"/>
    <hyperlink ref="C478" r:id="rId237" display="javascript:void(0);"/>
    <hyperlink ref="C480" r:id="rId238" display="javascript:void(0);"/>
    <hyperlink ref="C482" r:id="rId239" display="javascript:void(0);"/>
    <hyperlink ref="C484" r:id="rId240" display="javascript:void(0);"/>
    <hyperlink ref="C486" r:id="rId241" display="javascript:void(0);"/>
    <hyperlink ref="C488" r:id="rId242" display="javascript:void(0);"/>
    <hyperlink ref="C490" r:id="rId243" display="javascript:void(0);"/>
    <hyperlink ref="C492" r:id="rId244" display="javascript:void(0);"/>
    <hyperlink ref="C494" r:id="rId245" display="javascript:void(0);"/>
    <hyperlink ref="C496" r:id="rId246" display="javascript:void(0);"/>
    <hyperlink ref="C498" r:id="rId247" display="javascript:void(0);"/>
    <hyperlink ref="C500" r:id="rId248" display="javascript:void(0);"/>
    <hyperlink ref="C502" r:id="rId249" display="javascript:void(0);"/>
    <hyperlink ref="C504" r:id="rId250" display="javascript:void(0);"/>
    <hyperlink ref="C506" r:id="rId251" display="javascript:void(0);"/>
    <hyperlink ref="C508" r:id="rId252" display="javascript:void(0);"/>
    <hyperlink ref="C510" r:id="rId253" display="javascript:void(0);"/>
    <hyperlink ref="C512" r:id="rId254" display="javascript:void(0);"/>
    <hyperlink ref="C514" r:id="rId255" display="javascript:void(0);"/>
    <hyperlink ref="C516" r:id="rId256" display="javascript:void(0);"/>
    <hyperlink ref="C518" r:id="rId257" display="javascript:void(0);"/>
    <hyperlink ref="C520" r:id="rId258" display="javascript:void(0);"/>
    <hyperlink ref="C522" r:id="rId259" display="javascript:void(0);"/>
    <hyperlink ref="C524" r:id="rId260" display="javascript:void(0);"/>
    <hyperlink ref="C526" r:id="rId261" display="javascript:void(0);"/>
    <hyperlink ref="C528" r:id="rId262" display="javascript:void(0);"/>
    <hyperlink ref="C530" r:id="rId263" display="javascript:void(0);"/>
    <hyperlink ref="C532" r:id="rId264" display="javascript:void(0);"/>
    <hyperlink ref="C534" r:id="rId265" display="javascript:void(0);"/>
    <hyperlink ref="C536" r:id="rId266" display="javascript:void(0);"/>
    <hyperlink ref="C538" r:id="rId267" display="javascript:void(0);"/>
    <hyperlink ref="C540" r:id="rId268" display="javascript:void(0);"/>
    <hyperlink ref="C542" r:id="rId269" display="javascript:void(0);"/>
    <hyperlink ref="C544" r:id="rId270" display="javascript:void(0);"/>
    <hyperlink ref="C546" r:id="rId271" display="javascript:void(0);"/>
    <hyperlink ref="C548" r:id="rId272" display="javascript:void(0);"/>
    <hyperlink ref="C550" r:id="rId273" display="javascript:void(0);"/>
    <hyperlink ref="C552" r:id="rId274" display="javascript:void(0);"/>
    <hyperlink ref="C554" r:id="rId275" display="javascript:void(0);"/>
    <hyperlink ref="C556" r:id="rId276" display="javascript:void(0);"/>
    <hyperlink ref="C558" r:id="rId277" display="javascript:void(0);"/>
    <hyperlink ref="C560" r:id="rId278" display="javascript:void(0);"/>
    <hyperlink ref="C562" r:id="rId279" display="javascript:void(0);"/>
    <hyperlink ref="C564" r:id="rId280" display="javascript:void(0);"/>
    <hyperlink ref="C566" r:id="rId281" display="javascript:void(0);"/>
    <hyperlink ref="C568" r:id="rId282" display="javascript:void(0);"/>
    <hyperlink ref="C570" r:id="rId283" display="javascript:void(0);"/>
    <hyperlink ref="C572" r:id="rId284" display="javascript:void(0);"/>
    <hyperlink ref="C574" r:id="rId285" display="javascript:void(0);"/>
    <hyperlink ref="C576" r:id="rId286" display="javascript:void(0);"/>
    <hyperlink ref="C578" r:id="rId287" display="javascript:void(0);"/>
    <hyperlink ref="C580" r:id="rId288" display="javascript:void(0);"/>
    <hyperlink ref="C582" r:id="rId289" display="javascript:void(0);"/>
    <hyperlink ref="C584" r:id="rId290" display="javascript:void(0);"/>
    <hyperlink ref="C586" r:id="rId291" display="javascript:void(0);"/>
    <hyperlink ref="C588" r:id="rId292" display="javascript:void(0);"/>
    <hyperlink ref="C590" r:id="rId293" display="javascript:void(0);"/>
    <hyperlink ref="C592" r:id="rId294" display="javascript:void(0);"/>
    <hyperlink ref="C594" r:id="rId295" display="javascript:void(0);"/>
    <hyperlink ref="C596" r:id="rId296" display="javascript:void(0);"/>
    <hyperlink ref="C598" r:id="rId297" display="javascript:void(0);"/>
    <hyperlink ref="C600" r:id="rId298" display="javascript:void(0);"/>
    <hyperlink ref="C602" r:id="rId299" display="javascript:void(0);"/>
    <hyperlink ref="C604" r:id="rId300" display="javascript:void(0);"/>
    <hyperlink ref="C606" r:id="rId301" display="javascript:void(0);"/>
    <hyperlink ref="C608" r:id="rId302" display="javascript:void(0);"/>
    <hyperlink ref="C610" r:id="rId303" display="javascript:void(0);"/>
    <hyperlink ref="C612" r:id="rId304" display="javascript:void(0);"/>
    <hyperlink ref="C614" r:id="rId305" display="javascript:void(0);"/>
    <hyperlink ref="C616" r:id="rId306" display="javascript:void(0);"/>
    <hyperlink ref="C618" r:id="rId307" display="javascript:void(0);"/>
    <hyperlink ref="C620" r:id="rId308" display="javascript:void(0);"/>
    <hyperlink ref="C622" r:id="rId309" display="javascript:void(0);"/>
    <hyperlink ref="C624" r:id="rId310" display="javascript:void(0);"/>
    <hyperlink ref="C626" r:id="rId311" display="javascript:void(0);"/>
    <hyperlink ref="C628" r:id="rId312" display="javascript:void(0);"/>
    <hyperlink ref="C630" r:id="rId313" display="javascript:void(0);"/>
    <hyperlink ref="C632" r:id="rId314" display="javascript:void(0);"/>
    <hyperlink ref="C634" r:id="rId315" display="javascript:void(0);"/>
    <hyperlink ref="C636" r:id="rId316" display="javascript:void(0);"/>
    <hyperlink ref="C638" r:id="rId317" display="javascript:void(0);"/>
    <hyperlink ref="C640" r:id="rId318" display="javascript:void(0);"/>
    <hyperlink ref="C642" r:id="rId319" display="javascript:void(0);"/>
    <hyperlink ref="C644" r:id="rId320" display="javascript:void(0);"/>
    <hyperlink ref="C646" r:id="rId321" display="javascript:void(0);"/>
    <hyperlink ref="C648" r:id="rId322" display="javascript:void(0);"/>
    <hyperlink ref="C650" r:id="rId323" display="javascript:void(0);"/>
    <hyperlink ref="C652" r:id="rId324" display="javascript:void(0);"/>
    <hyperlink ref="C654" r:id="rId325" display="javascript:void(0);"/>
    <hyperlink ref="C656" r:id="rId326" display="javascript:void(0);"/>
    <hyperlink ref="C658" r:id="rId327" display="javascript:void(0);"/>
    <hyperlink ref="C660" r:id="rId328" display="javascript:void(0);"/>
    <hyperlink ref="C662" r:id="rId329" display="javascript:void(0);"/>
    <hyperlink ref="C664" r:id="rId330" display="javascript:void(0);"/>
    <hyperlink ref="C666" r:id="rId331" display="javascript:void(0);"/>
    <hyperlink ref="C668" r:id="rId332" display="javascript:void(0);"/>
    <hyperlink ref="C670" r:id="rId333" display="javascript:void(0);"/>
    <hyperlink ref="C672" r:id="rId334" display="javascript:void(0);"/>
    <hyperlink ref="C674" r:id="rId335" display="javascript:void(0);"/>
    <hyperlink ref="C676" r:id="rId336" display="javascript:void(0);"/>
    <hyperlink ref="C678" r:id="rId337" display="javascript:void(0);"/>
    <hyperlink ref="C680" r:id="rId338" display="javascript:void(0);"/>
    <hyperlink ref="C682" r:id="rId339" display="javascript:void(0);"/>
    <hyperlink ref="C684" r:id="rId340" display="javascript:void(0);"/>
    <hyperlink ref="C686" r:id="rId341" display="javascript:void(0);"/>
    <hyperlink ref="C688" r:id="rId342" display="javascript:void(0);"/>
    <hyperlink ref="C690" r:id="rId343" display="javascript:void(0);"/>
    <hyperlink ref="C692" r:id="rId344" display="javascript:void(0);"/>
    <hyperlink ref="C694" r:id="rId345" display="javascript:void(0);"/>
    <hyperlink ref="C696" r:id="rId346" display="javascript:void(0);"/>
    <hyperlink ref="C698" r:id="rId347" display="javascript:void(0);"/>
    <hyperlink ref="C700" r:id="rId348" display="javascript:void(0);"/>
    <hyperlink ref="C702" r:id="rId349" display="javascript:void(0);"/>
    <hyperlink ref="C704" r:id="rId350" display="javascript:void(0);"/>
    <hyperlink ref="C706" r:id="rId351" display="javascript:void(0);"/>
    <hyperlink ref="C708" r:id="rId352" display="javascript:void(0);"/>
    <hyperlink ref="C712" r:id="rId353" display="javascript:void(0);"/>
    <hyperlink ref="C714" r:id="rId354" display="javascript:void(0);"/>
    <hyperlink ref="C716" r:id="rId355" display="javascript:void(0);"/>
    <hyperlink ref="C718" r:id="rId356" display="javascript:void(0);"/>
    <hyperlink ref="C720" r:id="rId357" display="javascript:void(0);"/>
    <hyperlink ref="C722" r:id="rId358" display="javascript:void(0);"/>
    <hyperlink ref="C724" r:id="rId359" display="javascript:void(0);"/>
    <hyperlink ref="C726" r:id="rId360" display="javascript:void(0);"/>
    <hyperlink ref="C728" r:id="rId361" display="javascript:void(0);"/>
    <hyperlink ref="C730" r:id="rId362" display="javascript:void(0);"/>
    <hyperlink ref="C732" r:id="rId363" display="javascript:void(0);"/>
    <hyperlink ref="C734" r:id="rId364" display="javascript:void(0);"/>
    <hyperlink ref="C736" r:id="rId365" display="javascript:void(0);"/>
    <hyperlink ref="C738" r:id="rId366" display="javascript:void(0);"/>
    <hyperlink ref="C740" r:id="rId367" display="javascript:void(0);"/>
    <hyperlink ref="C742" r:id="rId368" display="javascript:void(0);"/>
    <hyperlink ref="C744" r:id="rId369" display="javascript:void(0);"/>
    <hyperlink ref="C746" r:id="rId370" display="javascript:void(0);"/>
    <hyperlink ref="C748" r:id="rId371" display="javascript:void(0);"/>
    <hyperlink ref="C750" r:id="rId372" display="javascript:void(0);"/>
    <hyperlink ref="C752" r:id="rId373" display="javascript:void(0);"/>
    <hyperlink ref="C754" r:id="rId374" display="javascript:void(0);"/>
    <hyperlink ref="C756" r:id="rId375" display="javascript:void(0);"/>
    <hyperlink ref="C758" r:id="rId376" display="javascript:void(0);"/>
    <hyperlink ref="C760" r:id="rId377" display="javascript:void(0);"/>
    <hyperlink ref="C762" r:id="rId378" display="javascript:void(0);"/>
    <hyperlink ref="C764" r:id="rId379" display="javascript:void(0);"/>
    <hyperlink ref="C766" r:id="rId380" display="javascript:void(0);"/>
    <hyperlink ref="C768" r:id="rId381" display="javascript:void(0);"/>
    <hyperlink ref="C770" r:id="rId382" display="javascript:void(0);"/>
    <hyperlink ref="C772" r:id="rId383" display="javascript:void(0);"/>
    <hyperlink ref="C774" r:id="rId384" display="javascript:void(0);"/>
    <hyperlink ref="C776" r:id="rId385" display="javascript:void(0);"/>
    <hyperlink ref="C778" r:id="rId386" display="javascript:void(0);"/>
    <hyperlink ref="C780" r:id="rId387" display="javascript:void(0);"/>
    <hyperlink ref="C782" r:id="rId388" display="javascript:void(0);"/>
    <hyperlink ref="C784" r:id="rId389" display="javascript:void(0);"/>
    <hyperlink ref="C786" r:id="rId390" display="javascript:void(0);"/>
    <hyperlink ref="C788" r:id="rId391" display="javascript:void(0);"/>
    <hyperlink ref="C790" r:id="rId392" display="javascript:void(0);"/>
    <hyperlink ref="C792" r:id="rId393" display="javascript:void(0);"/>
    <hyperlink ref="C794" r:id="rId394" display="javascript:void(0);"/>
    <hyperlink ref="C796" r:id="rId395" display="javascript:void(0);"/>
    <hyperlink ref="C798" r:id="rId396" display="javascript:void(0);"/>
    <hyperlink ref="C800" r:id="rId397" display="javascript:void(0);"/>
    <hyperlink ref="C802" r:id="rId398" display="javascript:void(0);"/>
    <hyperlink ref="C804" r:id="rId399" display="javascript:void(0);"/>
    <hyperlink ref="C806" r:id="rId400" display="javascript:void(0);"/>
    <hyperlink ref="C808" r:id="rId401" display="javascript:void(0);"/>
    <hyperlink ref="C810" r:id="rId402" display="javascript:void(0);"/>
    <hyperlink ref="C813" r:id="rId403" display="javascript:void(0);"/>
    <hyperlink ref="C815" r:id="rId404" display="javascript:void(0);"/>
    <hyperlink ref="C817" r:id="rId405" display="javascript:void(0);"/>
    <hyperlink ref="C819" r:id="rId406" display="javascript:void(0);"/>
    <hyperlink ref="C821" r:id="rId407" display="javascript:void(0);"/>
    <hyperlink ref="C823" r:id="rId408" display="javascript:void(0);"/>
    <hyperlink ref="C825" r:id="rId409" display="javascript:void(0);"/>
    <hyperlink ref="C827" r:id="rId410" display="javascript:void(0);"/>
    <hyperlink ref="C829" r:id="rId411" display="javascript:void(0);"/>
    <hyperlink ref="C831" r:id="rId412" display="javascript:void(0);"/>
    <hyperlink ref="C833" r:id="rId413" display="javascript:void(0);"/>
    <hyperlink ref="C835" r:id="rId414" display="javascript:void(0);"/>
    <hyperlink ref="C837" r:id="rId415" display="javascript:void(0);"/>
    <hyperlink ref="C841" r:id="rId416" display="javascript:void(0);"/>
    <hyperlink ref="C843" r:id="rId417" display="javascript:void(0);"/>
    <hyperlink ref="C845" r:id="rId418" display="javascript:void(0);"/>
    <hyperlink ref="C847" r:id="rId419" display="javascript:void(0);"/>
    <hyperlink ref="C849" r:id="rId420" display="javascript:void(0);"/>
    <hyperlink ref="C851" r:id="rId421" display="javascript:void(0);"/>
    <hyperlink ref="C853" r:id="rId422" display="javascript:void(0);"/>
    <hyperlink ref="C855" r:id="rId423" display="javascript:void(0);"/>
    <hyperlink ref="C857" r:id="rId424" display="javascript:void(0);"/>
    <hyperlink ref="C859" r:id="rId425" display="javascript:void(0);"/>
    <hyperlink ref="C862" r:id="rId426" display="javascript:void(0);"/>
    <hyperlink ref="C864" r:id="rId427" display="javascript:void(0);"/>
    <hyperlink ref="C866" r:id="rId428" display="javascript:void(0);"/>
    <hyperlink ref="C868" r:id="rId429" display="javascript:void(0);"/>
    <hyperlink ref="C870" r:id="rId430" display="javascript:void(0);"/>
    <hyperlink ref="C872" r:id="rId431" display="javascript:void(0);"/>
    <hyperlink ref="C874" r:id="rId432" display="javascript:void(0);"/>
    <hyperlink ref="C876" r:id="rId433" display="javascript:void(0);"/>
    <hyperlink ref="C878" r:id="rId434" display="javascript:void(0);"/>
    <hyperlink ref="C880" r:id="rId435" display="javascript:void(0);"/>
    <hyperlink ref="C882" r:id="rId436" display="javascript:void(0);"/>
    <hyperlink ref="C884" r:id="rId437" display="javascript:void(0);"/>
    <hyperlink ref="C887" r:id="rId438" display="javascript:void(0);"/>
    <hyperlink ref="C889" r:id="rId439" display="javascript:void(0);"/>
    <hyperlink ref="C891" r:id="rId440" display="javascript:void(0);"/>
    <hyperlink ref="C893" r:id="rId441" display="javascript:void(0);"/>
    <hyperlink ref="C895" r:id="rId442" display="javascript:void(0);"/>
    <hyperlink ref="C897" r:id="rId443" display="javascript:void(0);"/>
    <hyperlink ref="C899" r:id="rId444" display="javascript:void(0);"/>
    <hyperlink ref="C901" r:id="rId445" display="javascript:void(0);"/>
    <hyperlink ref="C903" r:id="rId446" display="javascript:void(0);"/>
    <hyperlink ref="C907" r:id="rId447" display="javascript:void(0);"/>
    <hyperlink ref="C909" r:id="rId448" display="javascript:void(0);"/>
    <hyperlink ref="C911" r:id="rId449" display="javascript:void(0);"/>
    <hyperlink ref="C913" r:id="rId450" display="javascript:void(0);"/>
    <hyperlink ref="C915" r:id="rId451" display="javascript:void(0);"/>
    <hyperlink ref="C917" r:id="rId452" display="javascript:void(0);"/>
    <hyperlink ref="C919" r:id="rId453" display="javascript:void(0);"/>
    <hyperlink ref="C921" r:id="rId454" display="javascript:void(0);"/>
    <hyperlink ref="C923" r:id="rId455" display="javascript:void(0);"/>
    <hyperlink ref="C925" r:id="rId456" display="javascript:void(0);"/>
    <hyperlink ref="C927" r:id="rId457" display="javascript:void(0);"/>
    <hyperlink ref="C929" r:id="rId458" display="javascript:void(0);"/>
    <hyperlink ref="C931" r:id="rId459" display="javascript:void(0);"/>
    <hyperlink ref="C933" r:id="rId460" display="javascript:void(0);"/>
    <hyperlink ref="C935" r:id="rId461" display="javascript:void(0);"/>
    <hyperlink ref="C937" r:id="rId462" display="javascript:void(0);"/>
    <hyperlink ref="C939" r:id="rId463" display="javascript:void(0);"/>
    <hyperlink ref="C941" r:id="rId464" display="javascript:void(0);"/>
    <hyperlink ref="C943" r:id="rId465" display="javascript:void(0);"/>
    <hyperlink ref="C945" r:id="rId466" display="javascript:void(0);"/>
    <hyperlink ref="C947" r:id="rId467" display="javascript:void(0);"/>
    <hyperlink ref="C949" r:id="rId468" display="javascript:void(0);"/>
    <hyperlink ref="C951" r:id="rId469" display="javascript:void(0);"/>
    <hyperlink ref="C953" r:id="rId470" display="javascript:void(0);"/>
    <hyperlink ref="C955" r:id="rId471" display="javascript:void(0);"/>
    <hyperlink ref="C957" r:id="rId472" display="javascript:void(0);"/>
    <hyperlink ref="C959" r:id="rId473" display="javascript:void(0);"/>
    <hyperlink ref="C961" r:id="rId474" display="javascript:void(0);"/>
    <hyperlink ref="C963" r:id="rId475" display="javascript:void(0);"/>
    <hyperlink ref="C965" r:id="rId476" display="javascript:void(0);"/>
    <hyperlink ref="C967" r:id="rId477" display="javascript:void(0);"/>
    <hyperlink ref="C969" r:id="rId478" display="javascript:void(0);"/>
    <hyperlink ref="C971" r:id="rId479" display="javascript:void(0);"/>
    <hyperlink ref="C973" r:id="rId480" display="javascript:void(0);"/>
    <hyperlink ref="C975" r:id="rId481" display="javascript:void(0);"/>
    <hyperlink ref="C977" r:id="rId482" display="javascript:void(0);"/>
    <hyperlink ref="C979" r:id="rId483" display="javascript:void(0);"/>
    <hyperlink ref="C981" r:id="rId484" display="javascript:void(0);"/>
    <hyperlink ref="C983" r:id="rId485" display="javascript:void(0);"/>
    <hyperlink ref="C985" r:id="rId486" display="javascript:void(0);"/>
    <hyperlink ref="C987" r:id="rId487" display="javascript:void(0);"/>
    <hyperlink ref="C989" r:id="rId488" display="javascript:void(0);"/>
    <hyperlink ref="C991" r:id="rId489" display="javascript:void(0);"/>
    <hyperlink ref="C993" r:id="rId490" display="javascript:void(0);"/>
    <hyperlink ref="C995" r:id="rId491" display="javascript:void(0);"/>
    <hyperlink ref="C997" r:id="rId492" display="javascript:void(0);"/>
    <hyperlink ref="C999" r:id="rId493" display="javascript:void(0);"/>
    <hyperlink ref="C1001" r:id="rId494" display="javascript:void(0);"/>
    <hyperlink ref="C1003" r:id="rId495" display="javascript:void(0);"/>
    <hyperlink ref="C1005" r:id="rId496" display="javascript:void(0);"/>
    <hyperlink ref="C1007" r:id="rId497" display="javascript:void(0);"/>
    <hyperlink ref="C1009" r:id="rId498" display="javascript:void(0);"/>
    <hyperlink ref="C1011" r:id="rId499" display="javascript:void(0);"/>
    <hyperlink ref="C1013" r:id="rId500" display="javascript:void(0);"/>
    <hyperlink ref="C1015" r:id="rId501" display="javascript:void(0);"/>
    <hyperlink ref="C1017" r:id="rId502" display="javascript:void(0);"/>
    <hyperlink ref="C1021" r:id="rId503" display="javascript:void(0);"/>
    <hyperlink ref="C1023" r:id="rId504" display="javascript:void(0);"/>
    <hyperlink ref="C1025" r:id="rId505" display="javascript:void(0);"/>
    <hyperlink ref="C1027" r:id="rId506" display="javascript:void(0);"/>
    <hyperlink ref="C1029" r:id="rId507" display="javascript:void(0);"/>
    <hyperlink ref="C1031" r:id="rId508" display="javascript:void(0);"/>
    <hyperlink ref="C1033" r:id="rId509" display="javascript:void(0);"/>
    <hyperlink ref="C1035" r:id="rId510" display="javascript:void(0);"/>
    <hyperlink ref="C1037" r:id="rId511" display="javascript:void(0);"/>
    <hyperlink ref="C1039" r:id="rId512" display="javascript:void(0);"/>
    <hyperlink ref="C1041" r:id="rId513" display="javascript:void(0);"/>
    <hyperlink ref="C1043" r:id="rId514" display="javascript:void(0);"/>
    <hyperlink ref="C1045" r:id="rId515" display="javascript:void(0);"/>
    <hyperlink ref="C1047" r:id="rId516" display="javascript:void(0);"/>
    <hyperlink ref="C1049" r:id="rId517" display="javascript:void(0);"/>
    <hyperlink ref="C1051" r:id="rId518" display="javascript:void(0);"/>
    <hyperlink ref="C1053" r:id="rId519" display="javascript:void(0);"/>
    <hyperlink ref="C1055" r:id="rId520" display="javascript:void(0);"/>
    <hyperlink ref="C1057" r:id="rId521" display="javascript:void(0);"/>
    <hyperlink ref="C1059" r:id="rId522" display="javascript:void(0);"/>
    <hyperlink ref="C1061" r:id="rId523" display="javascript:void(0);"/>
    <hyperlink ref="C1063" r:id="rId524" display="javascript:void(0);"/>
    <hyperlink ref="C1065" r:id="rId525" display="javascript:void(0);"/>
    <hyperlink ref="C1067" r:id="rId526" display="javascript:void(0);"/>
    <hyperlink ref="C1069" r:id="rId527" display="javascript:void(0);"/>
    <hyperlink ref="C1071" r:id="rId528" display="javascript:void(0);"/>
    <hyperlink ref="C1073" r:id="rId529" display="javascript:void(0);"/>
    <hyperlink ref="C1075" r:id="rId530" display="javascript:void(0);"/>
    <hyperlink ref="C1079" r:id="rId531" display="javascript:void(0);"/>
    <hyperlink ref="C1081" r:id="rId532" display="javascript:void(0);"/>
    <hyperlink ref="C1083" r:id="rId533" display="javascript:void(0);"/>
    <hyperlink ref="C1085" r:id="rId534" display="javascript:void(0);"/>
    <hyperlink ref="C1087" r:id="rId535" display="javascript:void(0);"/>
    <hyperlink ref="C1089" r:id="rId536" display="javascript:void(0);"/>
    <hyperlink ref="C1091" r:id="rId537" display="javascript:void(0);"/>
    <hyperlink ref="C1093" r:id="rId538" display="javascript:void(0);"/>
    <hyperlink ref="C1095" r:id="rId539" display="javascript:void(0);"/>
    <hyperlink ref="C1097" r:id="rId540" display="javascript:void(0);"/>
    <hyperlink ref="C1099" r:id="rId541" display="javascript:void(0);"/>
    <hyperlink ref="C1101" r:id="rId542" display="javascript:void(0);"/>
    <hyperlink ref="C1103" r:id="rId543" display="javascript:void(0);"/>
    <hyperlink ref="C1105" r:id="rId544" display="javascript:void(0);"/>
    <hyperlink ref="C1107" r:id="rId545" display="javascript:void(0);"/>
    <hyperlink ref="C1109" r:id="rId546" display="javascript:void(0);"/>
    <hyperlink ref="C1111" r:id="rId547" display="javascript:void(0);"/>
    <hyperlink ref="C1113" r:id="rId548" display="javascript:void(0);"/>
    <hyperlink ref="C1115" r:id="rId549" display="javascript:void(0);"/>
    <hyperlink ref="C1117" r:id="rId550" display="javascript:void(0);"/>
    <hyperlink ref="C1119" r:id="rId551" display="javascript:void(0);"/>
    <hyperlink ref="C1121" r:id="rId552" display="javascript:void(0);"/>
    <hyperlink ref="C1123" r:id="rId553" display="javascript:void(0);"/>
    <hyperlink ref="C1128" r:id="rId554" display="javascript:void(0);"/>
    <hyperlink ref="C1130" r:id="rId555" display="javascript:void(0);"/>
    <hyperlink ref="C1132" r:id="rId556" display="javascript:void(0);"/>
    <hyperlink ref="C1134" r:id="rId557" display="javascript:void(0);"/>
    <hyperlink ref="C1136" r:id="rId558" display="javascript:void(0);"/>
    <hyperlink ref="C1138" r:id="rId559" display="javascript:void(0);"/>
    <hyperlink ref="C1140" r:id="rId560" display="javascript:void(0);"/>
    <hyperlink ref="C1142" r:id="rId561" display="javascript:void(0);"/>
    <hyperlink ref="C1144" r:id="rId562" display="javascript:void(0);"/>
    <hyperlink ref="C1148" r:id="rId563" display="javascript:void(0);"/>
    <hyperlink ref="C1150" r:id="rId564" display="javascript:void(0);"/>
    <hyperlink ref="C1152" r:id="rId565" display="javascript:void(0);"/>
    <hyperlink ref="C1154" r:id="rId566" display="javascript:void(0);"/>
    <hyperlink ref="C1156" r:id="rId567" display="javascript:void(0);"/>
    <hyperlink ref="C1158" r:id="rId568" display="javascript:void(0);"/>
    <hyperlink ref="C1160" r:id="rId569" display="javascript:void(0);"/>
    <hyperlink ref="C1162" r:id="rId570" display="javascript:void(0);"/>
    <hyperlink ref="C1164" r:id="rId571" display="javascript:void(0);"/>
    <hyperlink ref="A1" r:id="rId5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KarenDick</dc:creator>
  <cp:lastModifiedBy>rclaycom</cp:lastModifiedBy>
  <dcterms:created xsi:type="dcterms:W3CDTF">2015-09-30T10:53:01Z</dcterms:created>
  <dcterms:modified xsi:type="dcterms:W3CDTF">2015-09-30T16:30:31Z</dcterms:modified>
</cp:coreProperties>
</file>