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0730" windowHeight="98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267" i="1" l="1"/>
  <c r="I1265" i="1"/>
  <c r="J1263" i="1"/>
  <c r="I1263" i="1"/>
  <c r="J1258" i="1"/>
  <c r="K1258" i="1"/>
  <c r="L1258" i="1"/>
  <c r="I1258" i="1"/>
  <c r="G1260" i="1"/>
  <c r="F144" i="1" l="1"/>
  <c r="F108" i="1"/>
  <c r="F122" i="1"/>
  <c r="F126" i="1"/>
  <c r="F1229" i="1" l="1"/>
  <c r="F1231" i="1"/>
  <c r="F1160" i="1"/>
  <c r="F1128" i="1"/>
  <c r="F1134" i="1"/>
  <c r="F1144" i="1"/>
  <c r="F1148" i="1"/>
  <c r="F1073" i="1"/>
  <c r="F1083" i="1"/>
  <c r="F1087" i="1"/>
  <c r="F1091" i="1"/>
  <c r="F1009" i="1"/>
  <c r="F991" i="1"/>
  <c r="F973" i="1"/>
  <c r="F981" i="1"/>
  <c r="F925" i="1"/>
  <c r="F935" i="1"/>
  <c r="F941" i="1"/>
  <c r="F947" i="1"/>
  <c r="F949" i="1"/>
  <c r="F953" i="1"/>
  <c r="F909" i="1"/>
  <c r="F911" i="1"/>
  <c r="F879" i="1"/>
  <c r="F899" i="1"/>
  <c r="F849" i="1"/>
  <c r="F851" i="1"/>
  <c r="F794" i="1"/>
  <c r="F796" i="1"/>
  <c r="F798" i="1"/>
  <c r="F757" i="1"/>
  <c r="F715" i="1"/>
  <c r="F717" i="1"/>
  <c r="F719" i="1"/>
  <c r="F735" i="1"/>
  <c r="F743" i="1"/>
  <c r="F749" i="1"/>
  <c r="F753" i="1"/>
  <c r="F710" i="1"/>
  <c r="F681" i="1"/>
  <c r="F643" i="1"/>
  <c r="F593" i="1"/>
  <c r="F541" i="1"/>
  <c r="F549" i="1"/>
  <c r="F555" i="1"/>
  <c r="F559" i="1"/>
  <c r="F561" i="1"/>
  <c r="F575" i="1"/>
  <c r="F521" i="1"/>
  <c r="F523" i="1"/>
  <c r="F473" i="1"/>
  <c r="F475" i="1"/>
  <c r="F477" i="1"/>
  <c r="F445" i="1"/>
  <c r="F447" i="1"/>
  <c r="F451" i="1"/>
  <c r="F453" i="1"/>
  <c r="F455" i="1"/>
  <c r="F457" i="1"/>
  <c r="F407" i="1"/>
  <c r="F411" i="1"/>
  <c r="F419" i="1"/>
  <c r="F431" i="1"/>
  <c r="F435" i="1"/>
  <c r="F437" i="1"/>
  <c r="F439" i="1"/>
  <c r="F396" i="1"/>
  <c r="F398" i="1"/>
  <c r="F336" i="1"/>
  <c r="F338" i="1"/>
  <c r="F344" i="1"/>
  <c r="F295" i="1"/>
  <c r="F297" i="1"/>
  <c r="F305" i="1"/>
  <c r="F309" i="1"/>
  <c r="F317" i="1"/>
  <c r="F319" i="1"/>
  <c r="F321" i="1"/>
  <c r="F281" i="1"/>
  <c r="F247" i="1"/>
  <c r="F249" i="1"/>
  <c r="F253" i="1"/>
  <c r="F255" i="1"/>
  <c r="F207" i="1"/>
  <c r="F178" i="1"/>
  <c r="F180" i="1"/>
  <c r="F182" i="1"/>
  <c r="F186" i="1"/>
  <c r="F188" i="1"/>
  <c r="F190" i="1"/>
  <c r="F192" i="1"/>
  <c r="F198" i="1"/>
  <c r="F3" i="1"/>
  <c r="F33" i="1"/>
  <c r="F39" i="1"/>
</calcChain>
</file>

<file path=xl/sharedStrings.xml><?xml version="1.0" encoding="utf-8"?>
<sst xmlns="http://schemas.openxmlformats.org/spreadsheetml/2006/main" count="4230" uniqueCount="1226">
  <si>
    <t>Fall 2015</t>
  </si>
  <si>
    <t>Closed</t>
  </si>
  <si>
    <t>ARAB*110*01 (32694) Beginning Arabic I</t>
  </si>
  <si>
    <t>08/26/2015-12/14/2015 Lecture Monday, Wednesday, Friday 02:30PM - 03:20PM, Arter Hall, Room 105</t>
  </si>
  <si>
    <t>Hilal, R</t>
  </si>
  <si>
    <t>No</t>
  </si>
  <si>
    <t>I</t>
  </si>
  <si>
    <t>Open</t>
  </si>
  <si>
    <t>ARAB*110*02 (32697) Beginning Arabic I</t>
  </si>
  <si>
    <t>08/26/2015-12/14/2015 Lecture Monday, Wednesday, Friday 03:30PM - 04:20PM, Arter Hall, Room 105</t>
  </si>
  <si>
    <t>L</t>
  </si>
  <si>
    <t>ARAB*215*00 (32696) Intermediate Arabic I</t>
  </si>
  <si>
    <t>08/26/2015-12/14/2015 Lecture Monday, Wednesday, Friday 11:00AM - 11:50AM, Ruter Hall, Room 201</t>
  </si>
  <si>
    <t>J</t>
  </si>
  <si>
    <t>ARAB*590*00 (35238) Independent Study</t>
  </si>
  <si>
    <t>08/25/2015-12/15/2015 Lecture Days to be Announced, Times to be AnnouncedTo Be Announced, Room TBA</t>
  </si>
  <si>
    <t>998 / 999</t>
  </si>
  <si>
    <t>Yes</t>
  </si>
  <si>
    <t>ART*110*00 (33245) Survey of Art History I</t>
  </si>
  <si>
    <t>08/26/2015-12/14/2015 Lecture Monday, Wednesday, Friday 08:00AM - 08:50AM, Doane Hall of Art, Room 104</t>
  </si>
  <si>
    <t>Carr, A</t>
  </si>
  <si>
    <t>H</t>
  </si>
  <si>
    <t>ART*151*00 (33246) Drawing I</t>
  </si>
  <si>
    <t>08/26/2015-12/14/2015 Lecture Monday, Wednesday 10:00AM - 11:50AM, Doane Hall of Art, Room 210</t>
  </si>
  <si>
    <t>Prince, S</t>
  </si>
  <si>
    <t>G</t>
  </si>
  <si>
    <t>FR/SO/JR</t>
  </si>
  <si>
    <t>ART*155*00 (33247) Intro Studio Art:Creatv Proces</t>
  </si>
  <si>
    <t>08/25/2015-12/15/2015 Lecture Tuesday, Thursday 10:00AM - 11:50AM, Doane Hall of Art, Room 209</t>
  </si>
  <si>
    <t>Rich, B</t>
  </si>
  <si>
    <t>C</t>
  </si>
  <si>
    <t>ART*156*00 (33248) Art and the Environment</t>
  </si>
  <si>
    <t>08/25/2015-12/15/2015 Lecture Tuesday, Thursday 01:30PM - 03:20PM, Doane Hall of Art, Room A1</t>
  </si>
  <si>
    <t>Geffen, A</t>
  </si>
  <si>
    <t>K</t>
  </si>
  <si>
    <t>ART*165*00 (33249) Ceramics I</t>
  </si>
  <si>
    <t>08/26/2015-12/14/2015 Lecture Monday, Wednesday 01:30PM - 03:20PM, Doane Hall of Art, Room A1</t>
  </si>
  <si>
    <t>F</t>
  </si>
  <si>
    <t>ART*171*01 (33250) Photography I</t>
  </si>
  <si>
    <t>08/26/2015-12/14/2015 Lecture Monday, Wednesday 10:00AM - 11:50AM, Doane Hall of Art, Room 209</t>
  </si>
  <si>
    <t>Brand, H</t>
  </si>
  <si>
    <t>ART*171*02 (33251) Photography I</t>
  </si>
  <si>
    <t>08/26/2015-12/14/2015 Lecture Monday, Wednesday 01:30PM - 03:20PM, Doane Hall of Art, Room 209</t>
  </si>
  <si>
    <t>ART*212*00 (33252) Ancient Egypt &amp; Mediterranean</t>
  </si>
  <si>
    <t>08/26/2015-12/14/2015 Lecture Monday, Wednesday, Friday 10:00AM - 10:50AM, Doane Hall of Art, Room 104</t>
  </si>
  <si>
    <t>22 / 35</t>
  </si>
  <si>
    <t>ART*247*00 (33253) 20th Century Art: Avant-Garde</t>
  </si>
  <si>
    <t>08/26/2015-12/14/2015 Lecture Monday, Wednesday, Friday 09:00AM - 09:50AM, Doane Hall of Art, Room 104</t>
  </si>
  <si>
    <t>Schindler, R</t>
  </si>
  <si>
    <t>18 / 35</t>
  </si>
  <si>
    <t>A</t>
  </si>
  <si>
    <t>ART*255*00 (33254) Drawing II</t>
  </si>
  <si>
    <t>08/26/2015-12/14/2015 Lecture Monday, Wednesday 01:30PM - 03:20PM, Doane Hall of Art, Room 210</t>
  </si>
  <si>
    <t>ART*265*00 (33255) Ceramics II</t>
  </si>
  <si>
    <t>08/25/2015-12/15/2015 Lecture Tuesday, Thursday 10:00AM - 11:50AM, Doane Hall of Art, Room A1</t>
  </si>
  <si>
    <t>Thomas, I</t>
  </si>
  <si>
    <t>ART*281*00 (33256) Painting I</t>
  </si>
  <si>
    <t>08/26/2015-12/14/2015 Lecture Monday, Wednesday 10:00AM - 11:50AM, Doane Hall of Art, Room 208</t>
  </si>
  <si>
    <t>ART*285*00 (33257) Electronic &amp; Intermedia Art I</t>
  </si>
  <si>
    <t>08/25/2015-12/15/2015 Lecture Tuesday, Thursday 01:30PM - 03:20PM, Doane Hall of Art, Room 220</t>
  </si>
  <si>
    <t>ART*341*00 (33258) Art in Rebellion</t>
  </si>
  <si>
    <t>08/25/2015-12/15/2015 Lecture Tuesday, Thursday 03:00PM - 04:15PM, Doane Hall of Art, Room 103</t>
  </si>
  <si>
    <t>15 / 20</t>
  </si>
  <si>
    <t>B</t>
  </si>
  <si>
    <t>ART*381*00 (33259) Painting II</t>
  </si>
  <si>
    <t>ART*529*00 (35136) Internship</t>
  </si>
  <si>
    <t>Utz, S</t>
  </si>
  <si>
    <t>996 / 999</t>
  </si>
  <si>
    <t>ART*583*00 (33260) Advanced Studio Projects</t>
  </si>
  <si>
    <t>08/25/2015-12/15/2015 Lecture Tuesday, Thursday 01:30PM - 03:20PM, Doane Hall of Art, Room 104</t>
  </si>
  <si>
    <t>ART*590*01 (33263) Independent Study</t>
  </si>
  <si>
    <t>999 / 999</t>
  </si>
  <si>
    <t>ART*590*02 (33264) Independent Study</t>
  </si>
  <si>
    <t>997 / 999</t>
  </si>
  <si>
    <t>ART*590*03 (33265) Independent Study</t>
  </si>
  <si>
    <t>ART*590*04 (33266) Independent Study</t>
  </si>
  <si>
    <t>ART*590*05 (33267) Independent Study</t>
  </si>
  <si>
    <t>ART*600*01 (33268) Senior Project I: Art History</t>
  </si>
  <si>
    <t>ART*600*02 (35098) Senior Project I: Art History</t>
  </si>
  <si>
    <t>ART*610*01 (33269) Senior Project II: Art History</t>
  </si>
  <si>
    <t>ART*610*02 (33270) Senior Project II: Art History</t>
  </si>
  <si>
    <t>ART*620*01 (33271) Senior Project: Studio Art</t>
  </si>
  <si>
    <t>ART*620*02 (33273) Senior Project: Studio Art</t>
  </si>
  <si>
    <t>BCHEM*590*01 (32594) Independent Study</t>
  </si>
  <si>
    <t>Coenen, C</t>
  </si>
  <si>
    <t>BCHEM*590*02 (32607) Independent Study</t>
  </si>
  <si>
    <t>Deckert, A</t>
  </si>
  <si>
    <t>BCHEM*590*03 (32608) Independent Study</t>
  </si>
  <si>
    <t>Garcia, I</t>
  </si>
  <si>
    <t>BCHEM*590*04 (32609) Independent Study</t>
  </si>
  <si>
    <t>Hersh, B</t>
  </si>
  <si>
    <t>BCHEM*590*05 (32610) Independent Study</t>
  </si>
  <si>
    <t>Humphreys, T</t>
  </si>
  <si>
    <t>BCHEM*590*06 (32611) Independent Study</t>
  </si>
  <si>
    <t>Murphree, S</t>
  </si>
  <si>
    <t>BCHEM*590*07 (32612) Independent Study</t>
  </si>
  <si>
    <t>Nelson, M</t>
  </si>
  <si>
    <t>BCHEM*590*08 (32613) Independent Study</t>
  </si>
  <si>
    <t>Serra, M</t>
  </si>
  <si>
    <t>994 / 999</t>
  </si>
  <si>
    <t>995 / 999</t>
  </si>
  <si>
    <t>BLKST*100*00 (32566) Introduction to Black Studies</t>
  </si>
  <si>
    <t>08/25/2015-12/15/2015 Lecture Tuesday, Thursday 11:00AM - 12:15PM, Oddfellows Building, Room 206</t>
  </si>
  <si>
    <t>Prince, V</t>
  </si>
  <si>
    <t>D</t>
  </si>
  <si>
    <t>BLKST*190*00 (35095) Blacks &amp; Entertainmnt Industry</t>
  </si>
  <si>
    <t>08/25/2015-12/15/2015 Lecture Tuesday, Thursday 01:30PM - 02:45PM, Quigley Hall, Room 215</t>
  </si>
  <si>
    <t>Christie-Searles, J</t>
  </si>
  <si>
    <t>https://webadvisor.allegheny.edu/WebAdvisor/WebAdvisor?TOKENIDX=4597874530&amp;SS=1&amp;APP=ST&amp;CONSTITUENCY=WBAD</t>
  </si>
  <si>
    <t>CHEM*112*01 (33774) Principles of Chemistry 2</t>
  </si>
  <si>
    <t>08/25/2015-12/15/2015 Lecture Tuesday, Thursday 08:00AM - 09:15AM, Quigley Hall, Room 101 (more)...</t>
  </si>
  <si>
    <t>Jircitano, K</t>
  </si>
  <si>
    <t>E</t>
  </si>
  <si>
    <t>CHEM*112*02 (33775) Principles of Chemistry 2</t>
  </si>
  <si>
    <t>CHEM*112*03 (33776) Principles of Chemistry 2</t>
  </si>
  <si>
    <t>CHEM*120*01 (33777) Chemical Concepts 1</t>
  </si>
  <si>
    <t>08/25/2015-12/15/2015 Lecture Monday, Wednesday 02:30PM - 03:45PM, Carr Hall, Room 122 (more)...</t>
  </si>
  <si>
    <t>CHEM*120*03 (33779) Chemical Concepts 1</t>
  </si>
  <si>
    <t>08/25/2015-12/15/2015 Lecture Tuesday, Thursday 11:00AM - 12:15PM, Carr Hall, Room 120 (more)...</t>
  </si>
  <si>
    <t>CHEM*120*04 (33780) Chemical Concepts 1</t>
  </si>
  <si>
    <t>08/25/2015-12/15/2015 Lecture Monday, Wednesday, Friday 09:00AM - 09:50AM, Carr Hall, Room 239 (more)...</t>
  </si>
  <si>
    <t>Ams, M</t>
  </si>
  <si>
    <t>CHEM*120*05 (33781) Chemical Concepts 1</t>
  </si>
  <si>
    <t>08/25/2015-12/15/2015 Lecture Monday, Wednesday, Friday 10:00AM - 10:50AM, Carr Hall, Room 227 (more)...</t>
  </si>
  <si>
    <t>Persichini, P</t>
  </si>
  <si>
    <t>0 / 18</t>
  </si>
  <si>
    <t>CHEM*120*06 (33782) Chemical Concepts 1</t>
  </si>
  <si>
    <t>08/25/2015-12/15/2015 Lecture Monday, Wednesday, Friday 11:00AM - 11:50AM, Doane Hall of Chemistry, Room C103 (more)...</t>
  </si>
  <si>
    <t>CHEM*120*07 (33783) Chemical Concepts 1</t>
  </si>
  <si>
    <t>08/25/2015-12/15/2015 Lecture Monday, Wednesday 11:00AM - 12:15PM, Carnegie Hall, Room 101 (more)...</t>
  </si>
  <si>
    <t>Chapp, T</t>
  </si>
  <si>
    <t>CHEM*120*08 (33784) Chemical Concepts 1</t>
  </si>
  <si>
    <t>CHEM*231*01 (33785) Organic Chem: Form &amp; Function</t>
  </si>
  <si>
    <t>08/25/2015-12/15/2015 Lecture Monday, Wednesday, Friday 08:00AM - 08:50AM, Carr Hall, Room 227 (more)...</t>
  </si>
  <si>
    <t>CHEM*231*02 (33786) Organic Chem: Form &amp; Function</t>
  </si>
  <si>
    <t>08/25/2015-12/15/2015 Lecture Monday, Wednesday, Friday 09:00AM - 09:50AM, Quigley Hall, Room 101 (more)...</t>
  </si>
  <si>
    <t>CHEM*231*03 (33787) Organic Chem: Form &amp; Function</t>
  </si>
  <si>
    <t>CHEM*231*04 (33790) Organic Chem: Form &amp; Function</t>
  </si>
  <si>
    <t>08/25/2015-12/15/2015 Lecture Monday, Wednesday, Friday 11:00AM - 11:50AM, Carr Hall, Room 227 (more)...</t>
  </si>
  <si>
    <t>CHEM*231*05 (33791) Organic Chem: Form &amp; Function</t>
  </si>
  <si>
    <t>CHEM*231*06 (33792) Organic Chem: Form &amp; Function</t>
  </si>
  <si>
    <t>08/25/2015-12/15/2015 Lecture Tuesday, Thursday 09:30AM - 10:45AM, Carr Hall, Room 227 (more)...</t>
  </si>
  <si>
    <t>Betush, M</t>
  </si>
  <si>
    <t>CHEM*231*07 (33793) Organic Chem: Form &amp; Function</t>
  </si>
  <si>
    <t>CHEM*242*00 (33794) Physical Chemistry</t>
  </si>
  <si>
    <t>08/25/2015-12/15/2015 Lecture Monday, Wednesday 11:00AM - 12:15PM, Carr Hall, Room 239 (more)...</t>
  </si>
  <si>
    <t>0 / 21</t>
  </si>
  <si>
    <t>CHEM*253*01 (33795) Introductory Biochemistry</t>
  </si>
  <si>
    <t>08/25/2015-12/15/2015 Lecture Monday, Wednesday, Friday 11:00AM - 11:50AM, Carr Hall, Room 113 (more)...</t>
  </si>
  <si>
    <t>0 / 16</t>
  </si>
  <si>
    <t>CHEM*253*02 (33796) Introductory Biochemistry</t>
  </si>
  <si>
    <t>08/25/2015-12/15/2015 Lecture Tuesday, Thursday 09:30AM - 10:45AM, Carr Hall, Room 113 (more)...</t>
  </si>
  <si>
    <t>Term</t>
  </si>
  <si>
    <t>Status</t>
  </si>
  <si>
    <t>Section Name and Title</t>
  </si>
  <si>
    <t>Meeting Information</t>
  </si>
  <si>
    <t>Faculty</t>
  </si>
  <si>
    <t>Available/ Capacity</t>
  </si>
  <si>
    <t>Credits</t>
  </si>
  <si>
    <t>Sign Req</t>
  </si>
  <si>
    <t>Exam Grp</t>
  </si>
  <si>
    <t>Restr</t>
  </si>
  <si>
    <t>SLC</t>
  </si>
  <si>
    <t>CHEM*361*A1 (33797) Instrumental Analysis</t>
  </si>
  <si>
    <t>08/25/2015-12/15/2015 Lecture Tuesday, Thursday 08:00AM - 09:15AM, Doane Hall of Chemistry, Room C103</t>
  </si>
  <si>
    <t>0 / 8</t>
  </si>
  <si>
    <t>CHEM*361*B1 (33798) Instrumental Analysis</t>
  </si>
  <si>
    <t>CHEM*422*A1 (35001) Current Topics/Inorganic Chem</t>
  </si>
  <si>
    <t>08/25/2015-12/15/2015 Lecture Tuesday, Thursday 11:00AM - 12:15PM, Doane Hall of Chemistry, Room C103</t>
  </si>
  <si>
    <t>CHEM*590*01 (33800) Independent Study</t>
  </si>
  <si>
    <t>CHEM*590*02 (33801) Independent Study</t>
  </si>
  <si>
    <t>CHEM*590*03 (33802) Independent Study</t>
  </si>
  <si>
    <t>CHEM*590*04 (33803) Independent Study</t>
  </si>
  <si>
    <t>CHEM*590*05 (33804) Independent Study</t>
  </si>
  <si>
    <t>CHEM*590*06 (33805) Independent Study</t>
  </si>
  <si>
    <t>Guldan, E</t>
  </si>
  <si>
    <t>CHEM*590*07 (33806) Independent Study</t>
  </si>
  <si>
    <t>CHEM*590*08 (33807) Independent Study</t>
  </si>
  <si>
    <t>CHEM*590*09 (33808) Independent Study</t>
  </si>
  <si>
    <t>CHEM*590*10 (33809) Independent Study</t>
  </si>
  <si>
    <t>CHEM*590*11 (33810) Independent Study</t>
  </si>
  <si>
    <t>Sheffield, A</t>
  </si>
  <si>
    <t>CHEM*590*12 (35158) Independent Study</t>
  </si>
  <si>
    <t>Van Horn, R</t>
  </si>
  <si>
    <t>CHEM*591*01 (35217) Group Study</t>
  </si>
  <si>
    <t>988 / 999</t>
  </si>
  <si>
    <t>CHIN*110*00 (32698) Beginning Chinese I</t>
  </si>
  <si>
    <t>08/26/2015-12/14/2015 Lecture Monday, Wednesday, Friday 11:00AM - 11:50AM, Ruter Hall, Room 109</t>
  </si>
  <si>
    <t>Luan, L</t>
  </si>
  <si>
    <t>CHIN*215*00 (32699) Intermediate Chinese</t>
  </si>
  <si>
    <t>08/26/2015-12/14/2015 Lecture Monday, Wednesday, Friday 09:00AM - 09:50AM, Ruter Hall, Room 106</t>
  </si>
  <si>
    <t>16 / 20</t>
  </si>
  <si>
    <t>CHIN*305*00 (32700) Adv Chinese Lang &amp; Culture I</t>
  </si>
  <si>
    <t>08/26/2015-12/14/2015 Lecture Monday, Wednesday, Friday 01:30PM - 02:20PM, Ruter Hall, Room 106</t>
  </si>
  <si>
    <t>SO/JR/SR</t>
  </si>
  <si>
    <t>CLC*130*00 (32703) English as a 2nd Language I</t>
  </si>
  <si>
    <t>08/26/2015-12/14/2015 Lecture Monday, Wednesday, Friday 09:00AM - 09:50AM, Ruter Hall, Room 300</t>
  </si>
  <si>
    <t>Knee, R</t>
  </si>
  <si>
    <t>CMPSC*111*01 (33478) Intro to Computer Science I</t>
  </si>
  <si>
    <t>08/25/2015-12/15/2015 Lecture Monday, Wednesday 09:00AM - 09:50AM, Alden Hall, Room 101 (more)...</t>
  </si>
  <si>
    <t>Jumadinova, J</t>
  </si>
  <si>
    <t>CMPSC*111*02 (33479) Intro to Computer Science I</t>
  </si>
  <si>
    <t>0 / 19</t>
  </si>
  <si>
    <t>CMPSC*111*03 (33480) Intro to Computer Science I</t>
  </si>
  <si>
    <t>08/25/2015-12/15/2015 Lecture Monday, Wednesday 11:00AM - 11:50AM, Alden Hall, Room 101 (more)...</t>
  </si>
  <si>
    <t>Kapfhammer, G</t>
  </si>
  <si>
    <t>CMPSC*111*04 (35209) Intro to Computer Science I</t>
  </si>
  <si>
    <t>08/25/2015-12/15/2015 Lecture Monday, Wednesday 01:30PM - 02:20PM, Alden Hall, Room 109 (more)...</t>
  </si>
  <si>
    <t>CMPSC*112*00 (33484) Intro to Computer Science II</t>
  </si>
  <si>
    <t>08/25/2015-12/15/2015 Lecture Monday, Wednesday, Friday 11:00AM - 11:50AM, Alden Hall, Room 109 (more)...</t>
  </si>
  <si>
    <t>Wenskovitch, J</t>
  </si>
  <si>
    <t>CMPSC*210*00 (33483) Principles Comp Organization</t>
  </si>
  <si>
    <t>08/25/2015-12/15/2015 Lecture Tuesday, Thursday 09:30AM - 10:45AM, Alden Hall, Room 101 (more)...</t>
  </si>
  <si>
    <t>Roos, R</t>
  </si>
  <si>
    <t>CMPSC*220*00 (33482) Programming Language Concepts</t>
  </si>
  <si>
    <t>08/25/2015-12/15/2015 Lecture Monday, Wednesday, Friday 09:00AM - 09:50AM, Alden Hall, Room 109 (more)...</t>
  </si>
  <si>
    <t>CMPSC*280*00 (33485) Principles of Software Develop</t>
  </si>
  <si>
    <t>08/25/2015-12/15/2015 Lecture Tuesday, Thursday 11:00AM - 12:15PM, Alden Hall, Room 101 (more)...</t>
  </si>
  <si>
    <t>CMPSC*382*00 (33486) Visual Computing</t>
  </si>
  <si>
    <t>08/25/2015-12/15/2015 Lecture Monday, Wednesday, Friday 01:30PM - 02:20PM, Alden Hall, Room 101 (more)...</t>
  </si>
  <si>
    <t>CMPSC*500*00 (35276) Internship Seminar</t>
  </si>
  <si>
    <t>CMPSC*501*00 (35272) Internship Seminar</t>
  </si>
  <si>
    <t>CMPSC*501*01 (35277) Internship Seminar</t>
  </si>
  <si>
    <t>CMPSC*510*00 (35290) Intern: Software Development</t>
  </si>
  <si>
    <t>CMPSC*512*00 (35268) Internship: Computing</t>
  </si>
  <si>
    <t>CMPSC*590*01 (33488) Independent Study</t>
  </si>
  <si>
    <t>CMPSC*590*02 (33489) Independent Study</t>
  </si>
  <si>
    <t>CMPSC*590*03 (33490) Independent Study</t>
  </si>
  <si>
    <t>CMPSC*590*04 (33495) Independent Study</t>
  </si>
  <si>
    <t>COMJ*160*00 (32921) Intro Comm &amp; Justice Studies</t>
  </si>
  <si>
    <t>08/25/2015-12/15/2015 Lecture Tuesday, Thursday 09:30AM - 10:45AM, Quigley Hall, Room 126</t>
  </si>
  <si>
    <t>Callen, Z</t>
  </si>
  <si>
    <t>COMJ*190*00 (32925) Social Justice - Black America</t>
  </si>
  <si>
    <t>08/25/2015-12/15/2015 Lecture Tuesday, Thursday 11:00AM - 12:15PM, Quigley Hall, Room 122</t>
  </si>
  <si>
    <t>Moore, H</t>
  </si>
  <si>
    <t>COMJ*260*00 (32922) Intds Methods/Social Reseach</t>
  </si>
  <si>
    <t>08/26/2015-12/14/2015 Lecture Monday, Wednesday, Friday 11:00AM - 11:50AM, Quigley Hall, Room 220</t>
  </si>
  <si>
    <t>Martin, S</t>
  </si>
  <si>
    <t>COMJ*460*00 (32923) Comm Organizing &amp; Civic Prof</t>
  </si>
  <si>
    <t>08/27/2015-12/15/2015 Lecture Tuesday, Thursday 01:30PM - 02:45PM, Carnegie Hall, Room 206</t>
  </si>
  <si>
    <t>COMRT*120*01 (33081) Intro - Critical Media Studies</t>
  </si>
  <si>
    <t>08/26/2015-12/14/2015 Lecture Monday, Wednesday, Friday 09:00AM - 09:50AM, Vukovich Center for ComArts, Room 203</t>
  </si>
  <si>
    <t>Yochim, E</t>
  </si>
  <si>
    <t>COMRT*120*02 (33082) Intro - Critical Media Studies</t>
  </si>
  <si>
    <t>08/26/2015-12/14/2015 Lecture Monday, Wednesday, Friday 10:00AM - 10:50AM, Vukovich Center for ComArts, Room 203</t>
  </si>
  <si>
    <t>COMRT*120*03 (33083) Intro - Critical Media Studies</t>
  </si>
  <si>
    <t>08/25/2015-12/15/2015 Lecture Tuesday, Thursday 09:30AM - 10:45AM, Vukovich Center for ComArts, Room 203</t>
  </si>
  <si>
    <t>Sinha Roy, I</t>
  </si>
  <si>
    <t>0 / 25</t>
  </si>
  <si>
    <t>COMRT*130*00 (33084) Introduction to Theatre</t>
  </si>
  <si>
    <t>08/26/2015-12/14/2015 Lecture Monday, Wednesday, Friday 09:00AM - 09:50AM, Vukovich Center for ComArts, Room 111</t>
  </si>
  <si>
    <t>Cosdon, M</t>
  </si>
  <si>
    <t>COMRT*145*01 (33085) Fund of Rhetoric &amp; Public Com</t>
  </si>
  <si>
    <t>08/26/2015-12/14/2015 Lecture Monday, Wednesday, Friday 01:30PM - 02:20PM, Vukovich Center for ComArts, Room 203</t>
  </si>
  <si>
    <t>Silva, V</t>
  </si>
  <si>
    <t>COMRT*145*02 (33086) Fund of Rhetoric &amp; Public Com</t>
  </si>
  <si>
    <t>08/26/2015-12/14/2015 Lecture Monday, Wednesday, Friday 02:30PM - 03:20PM, Vukovich Center for ComArts, Room 203</t>
  </si>
  <si>
    <t>COMRT*150*01 (33088) Acting I: Fundamentals</t>
  </si>
  <si>
    <t>08/26/2015-12/14/2015 Lecture Monday, Wednesday, Friday 10:00AM - 10:50AM, Vukovich Center for ComArts, Room 107</t>
  </si>
  <si>
    <t>Watkins, B</t>
  </si>
  <si>
    <t>0 / 14</t>
  </si>
  <si>
    <t>COMRT*150*02 (33087) Acting I: Fundamentals</t>
  </si>
  <si>
    <t>08/26/2015-12/14/2015 Lecture Monday, Wednesday, Friday 02:30PM - 03:20PM, Vukovich Center for ComArts, Room 107</t>
  </si>
  <si>
    <t>Crozier, D</t>
  </si>
  <si>
    <t>COMRT*151*00 (33089) Theatre Practicum: Performance</t>
  </si>
  <si>
    <t>19 / 20</t>
  </si>
  <si>
    <t>COMRT*181*00 (33091) Theatre Practicum: Production</t>
  </si>
  <si>
    <t>Mehler, M</t>
  </si>
  <si>
    <t>COMRT*200*00 (33092) Fundamentals of Play Direction</t>
  </si>
  <si>
    <t>08/26/2015-12/14/2015 Lecture Monday, Wednesday, Friday 01:30PM - 02:20PM, Vukovich Center for ComArts, Room 107</t>
  </si>
  <si>
    <t>COMRT*202*00 (33093) Modes of Film &amp; Video Prod</t>
  </si>
  <si>
    <t>08/25/2015-12/15/2015 Lecture Tuesday, Thursday 09:30AM - 10:45AM, Vukovich Center for ComArts, Room 111 (more)...</t>
  </si>
  <si>
    <t>Reilly, J</t>
  </si>
  <si>
    <t>COMRT*240*00 (33095) Textual Analysis</t>
  </si>
  <si>
    <t>08/25/2015-12/15/2015 Lecture Tuesday, Thursday 01:30PM - 02:45PM, Vukovich Center for ComArts, Room 203</t>
  </si>
  <si>
    <t>Bailey, C</t>
  </si>
  <si>
    <t>COMRT*261*00 (33096) Media Institutions</t>
  </si>
  <si>
    <t>08/25/2015-12/15/2015 Lecture Tuesday, Thursday 09:30AM - 10:45AM, Alden Hall, Room 210</t>
  </si>
  <si>
    <t>Tompkins, J</t>
  </si>
  <si>
    <t>COMRT*270*00 (33097) Acting II: Scene Study</t>
  </si>
  <si>
    <t>08/25/2015-12/15/2015 Lecture Monday, Wednesday 11:00AM - 12:15PM, Vukovich Center for ComArts, Room 107 (more)...</t>
  </si>
  <si>
    <t>COMRT*276*00 (33098) Media, Theory &amp; Practice</t>
  </si>
  <si>
    <t>08/26/2015-12/14/2015 Lecture Monday, Wednesday 02:30PM - 04:20PM, Alden Hall, Room 210</t>
  </si>
  <si>
    <t>COMRT*281*00 (33100) Theatre Practicum: Management</t>
  </si>
  <si>
    <t>20 / 20</t>
  </si>
  <si>
    <t>COMRT*285*00 (33101) Visual Production I</t>
  </si>
  <si>
    <t>08/25/2015-12/15/2015 Lecture Tuesday, Thursday 11:00AM - 12:15PM, Vukovich Center for ComArts, Room 106B (more)...</t>
  </si>
  <si>
    <t>COMRT*315*00 (33104) Theatre History I</t>
  </si>
  <si>
    <t>08/26/2015-12/14/2015 Lecture Monday, Wednesday, Friday 11:00AM - 11:50AM, Vukovich Center for ComArts, Room 202</t>
  </si>
  <si>
    <t>COMRT*351*00 (33105) Media and Identity</t>
  </si>
  <si>
    <t>08/26/2015-12/14/2015 Lecture Monday, Wednesday 11:00AM - 12:15PM, Vukovich Center for ComArts, Room 203</t>
  </si>
  <si>
    <t>Wilson, J</t>
  </si>
  <si>
    <t>COMRT*360*00 (33106) Rhetoric and Civic Engagement</t>
  </si>
  <si>
    <t>08/25/2015-12/15/2015 Lecture Tuesday, Thursday 11:00AM - 12:15PM, Alden Hall, Room 210</t>
  </si>
  <si>
    <t>Wiebel, J</t>
  </si>
  <si>
    <t>COMRT*471*00 (33107) Theories of Identity/Represent</t>
  </si>
  <si>
    <t>08/25/2015-12/15/2015 Lecture Tuesday, Thursday 03:00PM - 04:15PM, Vukovich Center for ComArts, Room 203</t>
  </si>
  <si>
    <t>COMRT*490*00 (33108) Advanced Documentary Workshop</t>
  </si>
  <si>
    <t>08/25/2015-12/15/2015 Lecture Tuesday, Thursday 03:00PM - 04:15PM, Vukovich Center for ComArts, Room 111 (more)...</t>
  </si>
  <si>
    <t>Keeley, M</t>
  </si>
  <si>
    <t>COMRT*581*00 (33109) Communication Junior Seminar</t>
  </si>
  <si>
    <t>08/25/2015-12/15/2015 Lecture Tuesday, Thursday 03:00PM - 04:15PM, Vukovich Center for ComArts, Room 202</t>
  </si>
  <si>
    <t>COMRT*582*00 (33110) Theatre Junior Seminar</t>
  </si>
  <si>
    <t>08/25/2015-12/15/2015 Lecture Tuesday, Thursday 01:30PM - 02:45PM, Vukovich Center for ComArts, Room 202</t>
  </si>
  <si>
    <t>COMRT*583*00 (33111) Production Junior Seminar</t>
  </si>
  <si>
    <t>08/25/2015-12/15/2015 Lecture Tuesday, Thursday 11:00AM - 12:15PM, Vukovich Center for ComArts, Room 111</t>
  </si>
  <si>
    <t>COMRT*610*01 (33136) Senior Project: Communication</t>
  </si>
  <si>
    <t>COMRT*610*02 (33138) Senior Project: Communication</t>
  </si>
  <si>
    <t>COMRT*610*03 (33137) Senior Project: Communication</t>
  </si>
  <si>
    <t>COMRT*610*04 (33139) Senior Project: Communication</t>
  </si>
  <si>
    <t>COMRT*610*05 (33140) Senior Project: Communication</t>
  </si>
  <si>
    <t>COMRT*610*06 (33144) Senior Project: Communication</t>
  </si>
  <si>
    <t>COMRT*610*07 (33141) Senior Project: Communication</t>
  </si>
  <si>
    <t>COMRT*610*08 (33142) Senior Project: Communication</t>
  </si>
  <si>
    <t>COMRT*610*09 (33143) Senior Project: Communication</t>
  </si>
  <si>
    <t>COMRT*611*01 (33145) Senior Project: Theatre</t>
  </si>
  <si>
    <t>COMRT*611*02 (33146) Senior Project: Theatre</t>
  </si>
  <si>
    <t>COMRT*611*03 (33147) Senior Project: Theatre</t>
  </si>
  <si>
    <t>COMRT*611*04 (33149) Senior Project: Theatre</t>
  </si>
  <si>
    <t>Sumerfield, B</t>
  </si>
  <si>
    <t>DMS*370*00 (32975) Creative Process:Chore/Improv</t>
  </si>
  <si>
    <t>08/25/2015-12/15/2015 Lecture Tuesday, Thursday 01:30PM - 02:45PM, Montgomery Gymnasium, Room STUDIO</t>
  </si>
  <si>
    <t>Reedy, J</t>
  </si>
  <si>
    <t>DMS*371*00 (32976) Creative Process II:Exploring</t>
  </si>
  <si>
    <t>DMS*470*00 (34996) History of Contemporary Dance</t>
  </si>
  <si>
    <t>08/26/2015-12/14/2015 Lecture Monday, Wednesday 03:00PM - 04:15PM, Montgomery Gymnasium, Room STUDIO</t>
  </si>
  <si>
    <t>Weisman, E</t>
  </si>
  <si>
    <t>DMS*520*00 (35255) Internships in Dance Studies</t>
  </si>
  <si>
    <t>DMS*590*01 (32981) Independent Study</t>
  </si>
  <si>
    <t>DMS*590*02 (32982) Independent Study</t>
  </si>
  <si>
    <t>991 / 999</t>
  </si>
  <si>
    <t>DMS*590*03 (32983) Independent Study</t>
  </si>
  <si>
    <t>DMS*593*01 (35246) Peer Mentoring</t>
  </si>
  <si>
    <t>ECON*010*01 (33017) Financial Literacy</t>
  </si>
  <si>
    <t>08/25/2015-12/15/2015 Lecture Tuesday, Thursday 11:00AM - 12:15PM, Quigley Hall, Room 101</t>
  </si>
  <si>
    <t>Allison, C</t>
  </si>
  <si>
    <t>ECON*010*02 (33018) Financial Literacy</t>
  </si>
  <si>
    <t>08/25/2015-12/15/2015 Lecture Tuesday, Thursday 01:30PM - 02:45PM, Quigley Hall, Room 101</t>
  </si>
  <si>
    <t>ECON*100*01 (33019) Intro to Micro</t>
  </si>
  <si>
    <t>08/26/2015-12/14/2015 Lecture Monday, Wednesday, Friday 01:30PM - 02:20PM, Quigley Hall, Room 217</t>
  </si>
  <si>
    <t>Park, H</t>
  </si>
  <si>
    <t>ECON*100*02 (33020) Intro to Micro</t>
  </si>
  <si>
    <t>08/26/2015-12/14/2015 Lecture Monday, Wednesday, Friday 02:30PM - 03:20PM, Quigley Hall, Room 217</t>
  </si>
  <si>
    <t>ECON*100*03 (33021) Intro to Micro</t>
  </si>
  <si>
    <t>08/25/2015-12/15/2015 Lecture Tuesday, Thursday 09:30AM - 10:45AM, Quigley Hall, Room 215</t>
  </si>
  <si>
    <t>ECON*100*04 (33022) Intro to Micro</t>
  </si>
  <si>
    <t>08/25/2015-12/15/2015 Lecture Tuesday, Thursday 11:00AM - 12:15PM, Quigley Hall, Room 215</t>
  </si>
  <si>
    <t>Nguyen, H</t>
  </si>
  <si>
    <t>ECON*101*01 (33024) Intro to Macro</t>
  </si>
  <si>
    <t>08/26/2015-12/14/2015 Lecture Monday, Wednesday, Friday 01:30PM - 02:20PM, Quigley Hall, Room 215</t>
  </si>
  <si>
    <t>Golden, J</t>
  </si>
  <si>
    <t>ECON*101*02 (33025) Intro to Macro</t>
  </si>
  <si>
    <t>08/26/2015-12/14/2015 Lecture Monday, Wednesday, Friday 02:30PM - 03:20PM, Quigley Hall, Room 215</t>
  </si>
  <si>
    <t>Baskan, A</t>
  </si>
  <si>
    <t>16 / 30</t>
  </si>
  <si>
    <t>ECON*101*03 (33023) Intro to Macro</t>
  </si>
  <si>
    <t>08/26/2015-12/14/2015 Lecture Monday, Wednesday, Friday 09:00AM - 09:50AM, Quigley Hall, Room 215</t>
  </si>
  <si>
    <t>22 / 30</t>
  </si>
  <si>
    <t>ECON*101*04 (33026) Intro to Macro</t>
  </si>
  <si>
    <t>08/25/2015-12/15/2015 Lecture Tuesday, Thursday 08:00AM - 09:15AM, Quigley Hall, Room 215</t>
  </si>
  <si>
    <t>Bilo, S</t>
  </si>
  <si>
    <t>ECON*200*01 (33029) Microeconomic Theory</t>
  </si>
  <si>
    <t>08/26/2015-12/14/2015 Lecture Monday, Wednesday, Friday 09:00AM - 09:50AM, Quigley Hall, Room 217</t>
  </si>
  <si>
    <t>Nonnenmacher, T</t>
  </si>
  <si>
    <t>ECON*200*02 (33030) Microeconomic Theory</t>
  </si>
  <si>
    <t>08/26/2015-12/14/2015 Lecture Monday, Wednesday, Friday 10:00AM - 10:50AM, Quigley Hall, Room 217</t>
  </si>
  <si>
    <t>0 / 30</t>
  </si>
  <si>
    <t>ECON*200*03 (35164) Microeconomic Theory</t>
  </si>
  <si>
    <t>08/26/2015-12/14/2015 Lecture Monday, Wednesday, Friday 02:30PM - 03:20PM, Arter Hall, Room 213</t>
  </si>
  <si>
    <t>ECON*201*00 (30338) Macroeconomic Theory</t>
  </si>
  <si>
    <t>09/01/2015-12/31/2015 Lecture Tuesday, Thursday 03:00PM - 04:15PM, Quigley Hall, Room 215</t>
  </si>
  <si>
    <t>ECON*202*01 (33031) Economic Statistics</t>
  </si>
  <si>
    <t>08/26/2015-12/14/2015 Lecture Monday, Wednesday, Friday 10:00AM - 10:50AM, Quigley Hall, Room 215</t>
  </si>
  <si>
    <t>Streeter, J</t>
  </si>
  <si>
    <t>ECON*202*02 (33032) Economic Statistics</t>
  </si>
  <si>
    <t>08/26/2015-12/14/2015 Lecture Monday, Wednesday, Friday 11:00AM - 11:50AM, Quigley Hall, Room 215</t>
  </si>
  <si>
    <t>ECON*203*00 (33033) Applied Economic Statistics</t>
  </si>
  <si>
    <t>08/26/2015-12/14/2015 Lecture Monday, Wednesday, Friday 09:00AM - 09:50AM, Quigley Hall, Room 220</t>
  </si>
  <si>
    <t>ECON*226*00 (33035) Money/Financial Institutions</t>
  </si>
  <si>
    <t>08/26/2015-12/14/2015 Lecture Monday, Wednesday, Friday 01:30PM - 02:20PM, Quigley Hall, Room 201</t>
  </si>
  <si>
    <t>ECON*240*00 (33036) Intro to Managerial Economics</t>
  </si>
  <si>
    <t>08/25/2015-12/15/2015 Lecture Tuesday, Thursday 01:30PM - 02:45PM, Quigley Hall, Room 217</t>
  </si>
  <si>
    <t>ECON*280*00 (35066) Econ of Entrepreneurship I</t>
  </si>
  <si>
    <t>08/26/2015-12/14/2015 Lecture Monday, Wednesday 11:00AM - 12:15PM, Quigley Hall, Room 101</t>
  </si>
  <si>
    <t>ECON*285*01 (35023) Fund of Financial Accounting</t>
  </si>
  <si>
    <t>08/25/2015-12/15/2015 Lecture Tuesday, Thursday 09:30AM - 10:45AM, Quigley Hall, Room 217</t>
  </si>
  <si>
    <t>Sickafuse, J</t>
  </si>
  <si>
    <t>ECON*285*02 (35024) Fund of Financial Accounting</t>
  </si>
  <si>
    <t>08/25/2015-12/15/2015 Lecture Tuesday, Thursday 11:00AM - 12:15PM, Quigley Hall, Room 217</t>
  </si>
  <si>
    <t>l 2015</t>
  </si>
  <si>
    <t>ECON*440*00 (33037) Advanced Managerial Economics</t>
  </si>
  <si>
    <t>08/25/2015-12/15/2015 Lecture Tuesday, Thursday 01:30PM - 02:45PM, Quigley Hall, Room 220</t>
  </si>
  <si>
    <t>Ormiston, R</t>
  </si>
  <si>
    <t>ECON*490*00 (33038) Economics Analysis of Politics</t>
  </si>
  <si>
    <t>08/25/2015-12/15/2015 Lecture Tuesday, Thursday 09:30AM - 10:45AM, Quigley Hall, Room 201</t>
  </si>
  <si>
    <t>ECON*529*01 (35259) Internship</t>
  </si>
  <si>
    <t>ECON*578*00 (33039) Topics in Economic Development</t>
  </si>
  <si>
    <t>08/26/2015-12/09/2015 Lecture Wednesday 01:30PM - 04:00PM, Quigley Hall, Room 220</t>
  </si>
  <si>
    <t>ECON*579*00 (33040) The Employment Relationship</t>
  </si>
  <si>
    <t>09/02/2015-12/09/2015 Lecture Wednesday 01:30PM - 04:00PM, Arter Hall, Room 212</t>
  </si>
  <si>
    <t>ECON*584*00 (33047) Topics in Industrial Org</t>
  </si>
  <si>
    <t>08/31/2015-12/14/2015 Lecture Monday 01:30PM - 04:00PM, Carr Hall, Room 238</t>
  </si>
  <si>
    <t>ECON*586*00 (33042) Special Topics in Labor Issues</t>
  </si>
  <si>
    <t>08/26/2015-12/14/2015 Lecture Monday, Wednesday 03:00PM - 04:15PM, Quigley Hall, Room 201</t>
  </si>
  <si>
    <t>ECON*620*04 (33061) Senior Project</t>
  </si>
  <si>
    <t>ECON*620*05 (33062) Senior Project</t>
  </si>
  <si>
    <t>ECON*620*06 (33063) Senior Project</t>
  </si>
  <si>
    <t>ECON*620*07 (33064) Senior Project</t>
  </si>
  <si>
    <t>ECON*620*08 (33065) Senior Project</t>
  </si>
  <si>
    <t>ECON*620*09 (33066) Senior Project</t>
  </si>
  <si>
    <t>EDUC*100*00 (32564) Intro to Education Studies</t>
  </si>
  <si>
    <t>08/26/2015-12/14/2015 Lecture Monday, Wednesday, Friday 01:30PM - 02:20PM, Oddfellows Building, Room 105A</t>
  </si>
  <si>
    <t>Slote, S</t>
  </si>
  <si>
    <t>EDUC*100*01 (35145) Intro to Education Studies</t>
  </si>
  <si>
    <t>08/26/2015-12/14/2015 Lecture Monday, Wednesday, Friday 09:00AM - 09:50AM, Oddfellows Building, Room 106</t>
  </si>
  <si>
    <t>EDUC*150*00 (32852) Foundations of Special Educ</t>
  </si>
  <si>
    <t>08/26/2015-12/14/2015 Lecture Monday, Wednesday, Friday 10:00AM - 10:50AM, Carnegie Hall, Room 107</t>
  </si>
  <si>
    <t>Foreman, J</t>
  </si>
  <si>
    <t>EDUC*270*00 (32853) Literacy Practicum</t>
  </si>
  <si>
    <t>08/31/2015-12/14/2015 Lecture Monday 12:20PM - 01:20PM, Oddfellows Building, Room 203</t>
  </si>
  <si>
    <t>Byrnes, G</t>
  </si>
  <si>
    <t>EDUC*529*00 (35159) Internship</t>
  </si>
  <si>
    <t>EDUC*585*00 (32854) Education Capstone Seminar</t>
  </si>
  <si>
    <t>08/26/2015-12/14/2015 Lecture Monday, Wednesday 03:00PM - 04:15PM, Carnegie Hall, Room 107</t>
  </si>
  <si>
    <t>EDUC*590*00 (35219) Independent Study</t>
  </si>
  <si>
    <t>EDUC*590*01 (35256) Independent Study</t>
  </si>
  <si>
    <t>Whitenack, L</t>
  </si>
  <si>
    <t>ENGL*110*01 (35042) Reading Literature</t>
  </si>
  <si>
    <t>08/26/2015-12/14/2015 Lecture Monday, Wednesday, Friday 09:00AM - 09:50AM, Oddfellows Building, Room 203</t>
  </si>
  <si>
    <t>Miller, D</t>
  </si>
  <si>
    <t>ENGL*110*02 (35043) Reading Literature</t>
  </si>
  <si>
    <t>08/26/2015-12/14/2015 Lecture Monday, Wednesday 11:00AM - 12:15PM, Alden Hall, Room 207</t>
  </si>
  <si>
    <t>Miller, J</t>
  </si>
  <si>
    <t>ENGL*110*03 (35044) Reading Literature</t>
  </si>
  <si>
    <t>08/26/2015-12/14/2015 Lecture Monday, Wednesday, Friday 08:00AM - 08:50AM, Oddfellows Building, Room 221</t>
  </si>
  <si>
    <t>ENGL*110*04 (35045) Reading Literature</t>
  </si>
  <si>
    <t>08/26/2015-12/14/2015 Lecture Monday, Wednesday, Friday 09:00AM - 09:50AM, Oddfellows Building, Room 221</t>
  </si>
  <si>
    <t>Lo, A</t>
  </si>
  <si>
    <t>ENGL*110*05 (35046) Reading Literature</t>
  </si>
  <si>
    <t>08/26/2015-12/14/2015 Lecture Monday, Wednesday, Friday 10:00AM - 10:50AM, Oddfellows Building, Room 105A</t>
  </si>
  <si>
    <t>Hart, A</t>
  </si>
  <si>
    <t>ENGL*110*06 (35047) Reading Literature</t>
  </si>
  <si>
    <t>08/25/2015-12/15/2015 Lecture Tuesday, Thursday 01:30PM - 02:45PM, Oddfellows Building, Room 105B</t>
  </si>
  <si>
    <t>ENGL*110*07 (35079) Reading Literature</t>
  </si>
  <si>
    <t>08/25/2015-12/15/2015 Lecture Tuesday, Thursday 11:00AM - 12:15PM, Oddfellows Building, Room 105B</t>
  </si>
  <si>
    <t>Briggeman, W</t>
  </si>
  <si>
    <t>ENGL*110*08 (35048) Reading Literature</t>
  </si>
  <si>
    <t>08/25/2015-12/15/2015 Lecture Tuesday, Thursday 09:30AM - 10:45AM, Oddfellows Building, Room 221</t>
  </si>
  <si>
    <t>Slote, B</t>
  </si>
  <si>
    <t>ENGL*110*09 (35049) Reading Literature</t>
  </si>
  <si>
    <t>08/26/2015-12/14/2015 Lecture Monday, Wednesday, Friday 11:00AM - 11:50AM, Oddfellows Building, Room 221</t>
  </si>
  <si>
    <t>Crowley, M</t>
  </si>
  <si>
    <t>ENGL*201*00 (32521) Studies in Early British Lit</t>
  </si>
  <si>
    <t>08/26/2015-12/14/2015 Lecture Monday, Wednesday, Friday 10:00AM - 10:50AM, Oddfellows Building, Room 105B</t>
  </si>
  <si>
    <t>Hellwarth, J</t>
  </si>
  <si>
    <t>ENGL*202*00 (32522) Studies in Later British Lit</t>
  </si>
  <si>
    <t>08/26/2015-12/14/2015 Lecture Monday, Wednesday, Friday 02:30PM - 03:20PM, Oddfellows Building, Room 105B</t>
  </si>
  <si>
    <t>ENGL*203*00 (32523) Studies in American Literature</t>
  </si>
  <si>
    <t>09/02/2015-12/14/2015 Lecture Monday, Wednesday 11:00AM - 12:15PM, Oddfellows Building, Room 105B</t>
  </si>
  <si>
    <t>15 / 35</t>
  </si>
  <si>
    <t>ENGL*204*00 (32544) Studies - African American Lit</t>
  </si>
  <si>
    <t>08/26/2015-12/14/2015 Lecture Monday, Wednesday, Friday 10:00AM - 10:50AM, Oddfellows Building, Room 105C</t>
  </si>
  <si>
    <t>14 / 35</t>
  </si>
  <si>
    <t>ENGL*205*00 (32524) Writing Fiction</t>
  </si>
  <si>
    <t>08/26/2015-12/14/2015 Lecture Monday, Wednesday 11:00AM - 12:15PM, Oddfellows Building, Room 203</t>
  </si>
  <si>
    <t>McIntyre, K</t>
  </si>
  <si>
    <t>ENGL*206*00 (32525) Writing Poetry</t>
  </si>
  <si>
    <t>08/25/2015-12/15/2015 Lecture Tuesday, Thursday 01:30PM - 02:45PM, Oddfellows Building, Room 222</t>
  </si>
  <si>
    <t>Bakken, C</t>
  </si>
  <si>
    <t>ENGL*305*00 (32545) Forms/Nonfiction:Strngr Fictn</t>
  </si>
  <si>
    <t>08/26/2015-12/14/2015 Lecture Monday, Wednesday 11:00AM - 12:15PM, Oddfellows Building, Room 206</t>
  </si>
  <si>
    <t>ENGL*385*00 (35080) Cultural Hist/Engl Language</t>
  </si>
  <si>
    <t>08/26/2015-12/14/2015 Lecture Monday, Wednesday, Friday 09:00AM - 09:50AM, Oddfellows Building, Room 105A</t>
  </si>
  <si>
    <t>ENGL*400*00 (32546) Adv Fiction Writing Workshop</t>
  </si>
  <si>
    <t>09/02/2015-12/14/2015 Lecture Monday, Wednesday 03:00PM - 04:15PM, Oddfellows Building, Room 203</t>
  </si>
  <si>
    <t>0 / 15</t>
  </si>
  <si>
    <t>ENGL*401*00 (32549) Adv Poetry Writing Workshop</t>
  </si>
  <si>
    <t>08/25/2015-12/15/2015 Lecture Tuesday, Thursday 11:00AM - 12:15PM, Oddfellows Building, Room 222</t>
  </si>
  <si>
    <t>ENGL*403*00 (32550) Advncd Nonfiction Writg Wrkshp</t>
  </si>
  <si>
    <t>08/25/2015-12/15/2015 Lecture Tuesday, Thursday 03:00PM - 04:15PM, Oddfellows Building, Room 222</t>
  </si>
  <si>
    <t>ENGL*460*00 (32552) Topics in Postcolonial Lit</t>
  </si>
  <si>
    <t>08/26/2015-12/14/2015 Lecture Monday, Wednesday 03:00PM - 04:15PM, Oddfellows Building, Room 221</t>
  </si>
  <si>
    <t>Caballero, S</t>
  </si>
  <si>
    <t>13 / 18</t>
  </si>
  <si>
    <t>ENGL*551*00 (32554) Seminar in Literature</t>
  </si>
  <si>
    <t>08/25/2015-12/15/2015 Lecture Tuesday, Thursday 01:30PM - 02:45PM, Oddfellows Building, Room 203</t>
  </si>
  <si>
    <t>Bulman, J</t>
  </si>
  <si>
    <t>ENVSC*110*01 (33208) Intro to Environmental Science</t>
  </si>
  <si>
    <t>08/26/2015-12/14/2015 Lecture Monday, Wednesday, Friday 08:00AM - 08:50AM, Carr Hall, Room 120</t>
  </si>
  <si>
    <t>Choate, B, Haywood, B</t>
  </si>
  <si>
    <t>14 / 40</t>
  </si>
  <si>
    <t>ENVSC*110*02 (33209) Intro to Environmental Science</t>
  </si>
  <si>
    <t>08/26/2015-12/14/2015 Lecture Monday, Wednesday, Friday 09:00AM - 09:50AM, Carr Hall, Room 120</t>
  </si>
  <si>
    <t>Choate, B, Carbone, I</t>
  </si>
  <si>
    <t>ENVSC*110*03 (33210) Intro to Environmental Science</t>
  </si>
  <si>
    <t>08/26/2015-12/14/2015 Lecture Monday, Wednesday, Friday 10:00AM - 10:50AM, Carr Hall, Room 120</t>
  </si>
  <si>
    <t>Bradshaw-Wilson, C</t>
  </si>
  <si>
    <t>ENVSC*210*01 (33211) Environmental Research Methods</t>
  </si>
  <si>
    <t>08/25/2015-12/15/2015 Lecture Tuesday, Thursday 09:30AM - 10:45AM, Carr Hall, Room 220 (more)...</t>
  </si>
  <si>
    <t>Davis, B</t>
  </si>
  <si>
    <t>ENVSC*210*02 (33212) Environmental Research Methods</t>
  </si>
  <si>
    <t>08/25/2015-12/15/2015 Lecture Monday, Wednesday 11:00AM - 12:15PM, Carr Hall, Room 221 (more)...</t>
  </si>
  <si>
    <t>Bowden, R</t>
  </si>
  <si>
    <t>ENVSC*285*00 (35000) Quantitative Sustainability</t>
  </si>
  <si>
    <t>08/25/2015-12/15/2015 Lecture Tuesday, Thursday 03:00PM - 04:15PM, Carr Hall, Room 113</t>
  </si>
  <si>
    <t>Carbone, I</t>
  </si>
  <si>
    <t>ENVSC*290*00 (35216) Sustainable Fashion</t>
  </si>
  <si>
    <t>Choate, B</t>
  </si>
  <si>
    <t>ENVSC*305*00 (33213) Enviromental Spatial Analysis</t>
  </si>
  <si>
    <t>08/25/2015-12/15/2015 Lecture Monday, Wednesday, Friday 10:00AM - 10:50AM, Carr Hall, Room 238 (more)...</t>
  </si>
  <si>
    <t>Shaffer, C</t>
  </si>
  <si>
    <t>0 / 24</t>
  </si>
  <si>
    <t>ENVSC*335*00 (33214) Conservation Biology</t>
  </si>
  <si>
    <t>08/25/2015-12/15/2015 Lecture Tuesday, Thursday 09:30AM - 10:45AM, Steffee Hall, Room B212 (more)...</t>
  </si>
  <si>
    <t>0 / 12</t>
  </si>
  <si>
    <t>ENVSC*340*00 (33216) World Regional Geography</t>
  </si>
  <si>
    <t>08/25/2015-12/15/2015 Lecture Tuesday, Thursday 09:30AM - 10:45AM, Carr Hall, Room 238</t>
  </si>
  <si>
    <t>Pallant, E</t>
  </si>
  <si>
    <t>ENVSC*346*00 (33217) Wetlands</t>
  </si>
  <si>
    <t>08/25/2015-12/15/2015 Lecture Tuesday, Thursday 09:30AM - 10:45AM, Steffee Hall, Room B102 (more)...</t>
  </si>
  <si>
    <t>Wissinger, S</t>
  </si>
  <si>
    <t>ENVSC*370*00 (33219) Insect Ecology &amp; the Env</t>
  </si>
  <si>
    <t>08/25/2015-12/15/2015 Lecture Tuesday, Thursday 11:00AM - 12:15PM, Carr Hall, Room 220 (more)...</t>
  </si>
  <si>
    <t>ENVSC*415*00 (35091) Environmental Health</t>
  </si>
  <si>
    <t>08/25/2015-12/15/2015 Lecture Tuesday, Thursday 09:30AM - 10:45AM, Carr Hall, Room 239 (more)...</t>
  </si>
  <si>
    <t>Waggett, C</t>
  </si>
  <si>
    <t>JR/SR</t>
  </si>
  <si>
    <t>ENVSC*518*00 (35285) Intern:Environmentl Regulation</t>
  </si>
  <si>
    <t>ENVSC*519*00 (35275) Intern:Watershed Management</t>
  </si>
  <si>
    <t>ENVSC*520*00 (35165) Intern: Wildlife Management</t>
  </si>
  <si>
    <t>ENVSC*522*00 (35167) Intern: Environ Education</t>
  </si>
  <si>
    <t>ENVSC*524*00 (35273) Intern:Land/Water Conservation</t>
  </si>
  <si>
    <t>ENVSC*526*00 (35172) Intern: Sustainable Resources</t>
  </si>
  <si>
    <t>ENVSC*585*01 (33221) Jr Seminar: Sustainable Devmnt</t>
  </si>
  <si>
    <t>08/25/2015-12/15/2015 Lecture Monday 01:30PM - 02:20PM, Carr Hall, Room 239 (more)...</t>
  </si>
  <si>
    <t>EXL*300*00 (35215) Cross-Cultural Learning</t>
  </si>
  <si>
    <t>972 / 999</t>
  </si>
  <si>
    <t>EXL*529*01 (35282) Internship</t>
  </si>
  <si>
    <t>FRNCH*110*01 (32704) Beginning French I</t>
  </si>
  <si>
    <t>08/26/2015-12/14/2015 Lecture Monday, Wednesday, Friday 10:00AM - 10:50AM, Ruter Hall, Room 201</t>
  </si>
  <si>
    <t>Lewis, B</t>
  </si>
  <si>
    <t>FRNCH*110*02 (32705) Beginning French I</t>
  </si>
  <si>
    <t>08/26/2015-12/14/2015 Lecture Monday, Wednesday, Friday 01:30PM - 02:20PM, Ruter Hall, Room 201</t>
  </si>
  <si>
    <t>FRNCH*120*00 (32706) Beginning French II</t>
  </si>
  <si>
    <t>08/26/2015-12/14/2015 Lecture Monday, Wednesday, Friday 11:00AM - 11:50AM, Ruter Hall, Room 300</t>
  </si>
  <si>
    <t>FRNCH*215*00 (32707) Intermediate French</t>
  </si>
  <si>
    <t>08/26/2015-12/14/2015 Lecture Monday, Wednesday, Friday 02:30PM - 03:20PM, Ruter Hall, Room 201</t>
  </si>
  <si>
    <t>Wolfe, P</t>
  </si>
  <si>
    <t>FRNCH*225*00 (32708) Exploring Genre: Poems, Prose</t>
  </si>
  <si>
    <t>08/26/2015-12/14/2015 Lecture Monday, Wednesday, Friday 10:00AM - 10:50AM, Ruter Hall, Room 106</t>
  </si>
  <si>
    <t>FRNCH*300*00 (32709) Adv Grammar &amp; Composition</t>
  </si>
  <si>
    <t>08/26/2015-12/14/2015 Lecture Monday, Wednesday, Friday 01:30PM - 02:20PM, Ruter Hall, Room 300</t>
  </si>
  <si>
    <t>FRNCH*310*00 (32710) From Romance to Revolution</t>
  </si>
  <si>
    <t>08/26/2015-12/14/2015 Lecture Monday, Wednesday, Friday 09:00AM - 09:50AM, Ruter Hall, Room 201</t>
  </si>
  <si>
    <t>FRNCH*590*01 (32711) Independent Study</t>
  </si>
  <si>
    <t>FRNCH*590*02 (32712) Independent Study</t>
  </si>
  <si>
    <t>Reeck, L</t>
  </si>
  <si>
    <t>FRNCH*590*03 (32713) Independent Study</t>
  </si>
  <si>
    <t>FRNCH*592*00 (32714) Student Teaching</t>
  </si>
  <si>
    <t>FRNCH*600*01 (32715) Senior Project I</t>
  </si>
  <si>
    <t>FRNCH*600*02 (32716) Senior Project I</t>
  </si>
  <si>
    <t>FRNCH*600*03 (32717) Senior Project I</t>
  </si>
  <si>
    <t>FRNCH*610*01 (32718) Senior Project II</t>
  </si>
  <si>
    <t>FRNCH*610*02 (32719) Senior Project II</t>
  </si>
  <si>
    <t>FRNCH*610*03 (32720) Senior Project II</t>
  </si>
  <si>
    <t>FS*101*01 (32851) Academic Discourse I</t>
  </si>
  <si>
    <t>08/26/2015-12/14/2015 Lecture Monday, Wednesday, Friday 01:30PM - 02:20PM, Steffee Hall, Room B103</t>
  </si>
  <si>
    <t>Peterson, K</t>
  </si>
  <si>
    <t>FR</t>
  </si>
  <si>
    <t>FS*101*02 (32557) Academic Discourse I</t>
  </si>
  <si>
    <t>08/26/2015-12/14/2015 Lecture Monday, Wednesday, Friday 01:30PM - 02:20PM, Oddfellows Building, Room 206</t>
  </si>
  <si>
    <t>0 / 9</t>
  </si>
  <si>
    <t>FS*101*03 (32558) Academic Discourse I</t>
  </si>
  <si>
    <t>08/25/2015-12/15/2015 Lecture Tuesday, Thursday 09:30AM - 10:45AM, Oddfellows Building, Room 203</t>
  </si>
  <si>
    <t>FS*101*04 (32559) Academic Discourse I</t>
  </si>
  <si>
    <t>08/25/2015-12/15/2015 Lecture Tuesday, Thursday 09:30AM - 10:45AM, Oddfellows Building, Room 105B</t>
  </si>
  <si>
    <t>FS*101*05 (32560) Academic Discourse I</t>
  </si>
  <si>
    <t>08/26/2015-12/14/2015 Lecture Monday, Wednesday, Friday 08:00AM - 08:50AM, Oddfellows Building, Room 203</t>
  </si>
  <si>
    <t>FS*101*06 (32561) Academic Discourse I</t>
  </si>
  <si>
    <t>08/25/2015-12/15/2015 Lecture Tuesday, Thursday 08:00AM - 09:15AM, Oddfellows Building, Room 203</t>
  </si>
  <si>
    <t>FS*101*08 (35016) Academic Discourse I</t>
  </si>
  <si>
    <t>08/26/2015-12/14/2015 Lecture Monday, Wednesday, Friday 02:30PM - 03:20PM, Ruter Hall, Room 106</t>
  </si>
  <si>
    <t>Hernandez, W</t>
  </si>
  <si>
    <t>FS*101*09 (32722) Academic Discourse I</t>
  </si>
  <si>
    <t>08/25/2015-12/15/2015 Lecture Tuesday, Thursday 11:00AM - 12:15PM, Ruter Hall, Room 203</t>
  </si>
  <si>
    <t>Smith, N</t>
  </si>
  <si>
    <t>FS*101*12 (32886) Academic Discourse I</t>
  </si>
  <si>
    <t>08/25/2015-12/15/2015 Lecture Tuesday, Thursday 03:00PM - 04:15PM, Oddfellows Building, Room 203</t>
  </si>
  <si>
    <t>Farrelly-Jackson, S</t>
  </si>
  <si>
    <t>FS*101*13 (32887) Academic Discourse I</t>
  </si>
  <si>
    <t>08/25/2015-12/15/2015 Lecture Tuesday, Thursday 11:00AM - 12:15PM, Arter Hall, Room 105</t>
  </si>
  <si>
    <t>Mirza, Y</t>
  </si>
  <si>
    <t>FS*101*14 (32888) Academic Discourse I</t>
  </si>
  <si>
    <t>08/25/2015-12/15/2015 Lecture Tuesday, Thursday 11:00AM - 12:15PM, Oddfellows Building, Room 221</t>
  </si>
  <si>
    <t>Holland, G</t>
  </si>
  <si>
    <t>FS*101*15 (32950) Academic Discourse I</t>
  </si>
  <si>
    <t>08/26/2015-12/14/2015 Lecture Monday, Wednesday, Friday 01:30PM - 02:20PM, Montgomery Gymnasium, Room STUDIO</t>
  </si>
  <si>
    <t>FS*101*16 (35074) Academic Discourse I</t>
  </si>
  <si>
    <t>08/26/2015-12/14/2015 Lecture Monday, Wednesday, Friday 01:30PM - 02:20PM, Carnegie Hall, Room 100</t>
  </si>
  <si>
    <t>Chowdhury, M</t>
  </si>
  <si>
    <t>FS*101*17 (33044) Academic Discourse I</t>
  </si>
  <si>
    <t>08/25/2015-12/15/2015 Lecture Tuesday, Thursday 01:30PM - 02:45PM, Quigley Hall, Room 201</t>
  </si>
  <si>
    <t>FS*101*18 (33046) Academic Discourse I</t>
  </si>
  <si>
    <t>08/25/2015-12/15/2015 Lecture Tuesday, Thursday 03:00PM - 04:15PM, Quigley Hall, Room 122</t>
  </si>
  <si>
    <t>FS*101*19 (33114) Academic Discourse I</t>
  </si>
  <si>
    <t>08/25/2015-12/15/2015 Lecture Monday, Wednesday 11:00AM - 12:15PM, Vukovich Center for ComArts, Room 111 (more)...</t>
  </si>
  <si>
    <t>FS*101*21 (33116) Academic Discourse I</t>
  </si>
  <si>
    <t>08/26/2015-12/14/2015 Lecture Monday, Wednesday, Friday 09:00AM - 09:50AM, Vukovich Center for ComArts, Room 202</t>
  </si>
  <si>
    <t>FS*101*22 (33117) Academic Discourse I</t>
  </si>
  <si>
    <t>08/25/2015-12/15/2015 Lecture Tuesday, Thursday 09:30AM - 10:45AM, Vukovich Center for ComArts, Room 202</t>
  </si>
  <si>
    <t>FS*101*23 (33178) Academic Discourse I</t>
  </si>
  <si>
    <t>08/26/2015-12/14/2015 Lecture Monday, Wednesday, Friday 09:00AM - 09:50AM, Arter Hall, Room 101</t>
  </si>
  <si>
    <t>Lo Bello, A</t>
  </si>
  <si>
    <t>FS*101*24 (33179) Academic Discourse I</t>
  </si>
  <si>
    <t>08/26/2015-12/14/2015 Lecture Monday, Wednesday, Friday 01:30PM - 02:20PM, Arter Hall, Room 213</t>
  </si>
  <si>
    <t>Dodge, C</t>
  </si>
  <si>
    <t>FS*101*25 (33202) Academic Discourse I</t>
  </si>
  <si>
    <t>08/25/2015-12/15/2015 Lecture Tuesday 01:30PM - 02:45PM, Carr Hall, Room 221 (more)...</t>
  </si>
  <si>
    <t>FS*101*26 (33203) Academic Discourse I</t>
  </si>
  <si>
    <t>08/26/2015-12/14/2015 Lecture Monday, Wednesday 11:00AM - 12:15PM, Arter Hall, Room 209</t>
  </si>
  <si>
    <t>FS*101*27 (33204) Academic Discourse I</t>
  </si>
  <si>
    <t>08/25/2015-12/15/2015 Lecture Tuesday, Thursday 11:00AM - 12:15PM, Carr Hall, Room 238</t>
  </si>
  <si>
    <t>FS*101*28 (33261) Academic Discourse I</t>
  </si>
  <si>
    <t>08/25/2015-12/15/2015 Lecture Tuesday, Thursday 09:30AM - 10:45AM, Doane Hall of Art, Room 103</t>
  </si>
  <si>
    <t>FS*101*30 (33274) Academic Discourse I</t>
  </si>
  <si>
    <t>08/26/2015-12/14/2015 Lecture Monday, Wednesday 01:00PM - 02:15PM, Arter Hall, Room 209</t>
  </si>
  <si>
    <t>Binnington, I</t>
  </si>
  <si>
    <t>0 / 13</t>
  </si>
  <si>
    <t>FS*101*31 (32721) Academic Discourse I</t>
  </si>
  <si>
    <t>08/25/2015-12/15/2015 Lecture Tuesday, Thursday 09:30AM - 10:45AM, Ruter Hall, Room 203</t>
  </si>
  <si>
    <t>Herrman, J</t>
  </si>
  <si>
    <t>FS*101*32 (33276) Academic Discourse I</t>
  </si>
  <si>
    <t>08/26/2015-12/14/2015 Lecture Monday, Wednesday, Friday 09:00AM - 09:50AM, Arter Hall, Room 209</t>
  </si>
  <si>
    <t>Wu, G</t>
  </si>
  <si>
    <t>FS*101*33 (35069) Academic Discourse I</t>
  </si>
  <si>
    <t>08/25/2015-12/15/2015 Lecture Tuesday, Thursday 09:30AM - 10:45AM, Carnegie Hall, Room 110</t>
  </si>
  <si>
    <t>Heuchert, J</t>
  </si>
  <si>
    <t>FS*101*34 (33341) Academic Discourse I</t>
  </si>
  <si>
    <t>08/26/2015-12/14/2015 Lecture Monday, Wednesday, Friday 09:00AM - 09:50AM, Carnegie Hall, Room 107</t>
  </si>
  <si>
    <t>Hollerman, Jeff</t>
  </si>
  <si>
    <t>FS*101*35 (33342) Academic Discourse I</t>
  </si>
  <si>
    <t>08/25/2015-12/15/2015 Lecture Tuesday, Thursday 09:30AM - 10:45AM, Carnegie Hall, Room 112</t>
  </si>
  <si>
    <t>Dickey, D</t>
  </si>
  <si>
    <t>FS*101*39 (33499) Academic Discourse I</t>
  </si>
  <si>
    <t>08/25/2015-12/15/2015 Lecture Tuesday, Thursday 01:30PM - 02:45PM, Arnold Hall for Music, Room 202</t>
  </si>
  <si>
    <t>Dearden, J</t>
  </si>
  <si>
    <t>FS*101*41 (33724) Academic Discourse I</t>
  </si>
  <si>
    <t>08/26/2015-12/14/2015 Lecture Monday, Wednesday, Friday 09:00AM - 09:50AM, Quigley Hall, Room 123</t>
  </si>
  <si>
    <t>Smith, B</t>
  </si>
  <si>
    <t>FS*101*42 (33730) Academic Discourse I</t>
  </si>
  <si>
    <t>08/26/2015-12/14/2015 Lecture Monday, Wednesday, Friday 03:30PM - 04:20PM, Quigley Hall, Room 123</t>
  </si>
  <si>
    <t>Kirschner, S</t>
  </si>
  <si>
    <t>FS*101*44 (33890) Academic Discourse I</t>
  </si>
  <si>
    <t>08/25/2015-12/15/2015 Lecture Monday 01:30PM - 04:20PM, Steffee Hall, Room B102 (more)...</t>
  </si>
  <si>
    <t>FS*101*45 (33912) Academic Discourse I</t>
  </si>
  <si>
    <t>08/25/2015-12/15/2015 Lecture Tuesday, Thursday 11:00AM - 12:15PM, Carr Hall, Room 239</t>
  </si>
  <si>
    <t>Willey, D</t>
  </si>
  <si>
    <t>FS*101*46 (35204) Academic Discourse I</t>
  </si>
  <si>
    <t>08/26/2015-12/14/2015 Lecture Monday, Wednesday, Friday 10:00AM - 10:50AM, Vukovich Center for ComArts, Room 202</t>
  </si>
  <si>
    <t>FS*102*01 (33741) Academic Discourse II</t>
  </si>
  <si>
    <t>08/25/2015-12/15/2015 Lecture Tuesday, Thursday 03:00PM - 04:15PM, Quigley Hall, Room 123</t>
  </si>
  <si>
    <t>Tamashiro, H</t>
  </si>
  <si>
    <t>FS*102*02 (35200) Academic Discourse II</t>
  </si>
  <si>
    <t>08/25/2015-12/15/2015 Lecture Tuesday, Thursday 09:30AM - 10:45AM, Arnold Hall for Music, Room 106</t>
  </si>
  <si>
    <t>Hepler, J</t>
  </si>
  <si>
    <t>FSBIO*201*01 (33891) Investigatve Approaches in Bio</t>
  </si>
  <si>
    <t>08/25/2015-12/15/2015 Lecture Monday 01:30PM - 03:30PM, Steffee Hall, Room B201 (more)...</t>
  </si>
  <si>
    <t>FSBIO*201*02 (33892) Investigatve Approaches in Bio</t>
  </si>
  <si>
    <t>08/25/2015-12/15/2015 Lecture Monday 01:30PM - 03:30PM, Steffee Hall, Room B306 (more)...</t>
  </si>
  <si>
    <t>French, L</t>
  </si>
  <si>
    <t>FSBIO*201*03 (33893) Investigatve Approaches in Bio</t>
  </si>
  <si>
    <t>08/25/2015-12/15/2015 Lecture Monday 01:30PM - 03:30PM, Steffee Hall, Room B108 (more)...</t>
  </si>
  <si>
    <t>Mumme, R</t>
  </si>
  <si>
    <t>FSCHE*201*00 (33799) Research Methods in Chemistry</t>
  </si>
  <si>
    <t>08/25/2015-12/15/2015 Lecture Tuesday, Thursday 09:30AM - 10:20AM, Doane Hall of Chemistry, Room C103 (more)...</t>
  </si>
  <si>
    <t>FSCOM*201*00 (33118) Hollywood Films and Gender</t>
  </si>
  <si>
    <t>08/26/2015-12/14/2015 Lecture Monday, Wednesday, Friday 10:00AM - 10:50AM, Vukovich Center for ComArts, Room 111</t>
  </si>
  <si>
    <t>FSENG*201*01 (35081) Common Language Uncommon Lives</t>
  </si>
  <si>
    <t>08/26/2015-12/14/2015 Lecture Monday, Wednesday, Friday 01:30PM - 02:20PM, Oddfellows Building, Room 203</t>
  </si>
  <si>
    <t>FSENG*201*02 (32563) Writing Wrongs</t>
  </si>
  <si>
    <t>08/25/2015-12/15/2015 Lecture Tuesday, Thursday 01:30PM - 02:45PM, Oddfellows Building, Room 206</t>
  </si>
  <si>
    <t>FSGEO*201*01 (33329) Field Geology</t>
  </si>
  <si>
    <t>08/25/2015-12/15/2015 Lecture Tuesday, Thursday 11:00AM - 12:15PM, Alden Hall, Room 207 (more)...</t>
  </si>
  <si>
    <t>Schwartz, T</t>
  </si>
  <si>
    <t>FSGEO*201*02 (35036) Field Geology</t>
  </si>
  <si>
    <t>FSGHS*201*00 (33935) Topics/Approach Global Health</t>
  </si>
  <si>
    <t>08/25/2015-12/15/2015 Lecture Tuesday, Thursday 11:00AM - 12:15PM, Quigley Hall, Room 201</t>
  </si>
  <si>
    <t>Dawson, R</t>
  </si>
  <si>
    <t>FSHIS*201*00 (33277) Reconstructing the Past</t>
  </si>
  <si>
    <t>08/25/2015-12/15/2015 Lecture Tuesday, Thursday 11:00AM - 12:15PM, Arter Hall, Room 209</t>
  </si>
  <si>
    <t>Lyons, S</t>
  </si>
  <si>
    <t>FSMLG*201*00 (35078) Acad Comm in Lang Lit Cult</t>
  </si>
  <si>
    <t>08/25/2015-12/15/2015 Lecture Tuesday, Thursday 09:30AM - 10:45AM, Ruter Hall, Room 201</t>
  </si>
  <si>
    <t>FSPHI*201*00 (32889) Philosophy</t>
  </si>
  <si>
    <t>08/26/2015-12/14/2015 Lecture Monday, Wednesday, Friday 11:00AM - 11:50AM, Steffee Hall, Room B103</t>
  </si>
  <si>
    <t>Wolfe, K</t>
  </si>
  <si>
    <t>FSPHY*201*00 (33913) Investiatve Approaches in Phys</t>
  </si>
  <si>
    <t>08/25/2015-12/15/2015 Lecture Tuesday, Thursday 01:30PM - 03:00PM, Carr Hall, Room 113 (more)...</t>
  </si>
  <si>
    <t>Poynor, A</t>
  </si>
  <si>
    <t>N</t>
  </si>
  <si>
    <t>FSPSY*201*00 (33344) Social Psychophysiology</t>
  </si>
  <si>
    <t>08/25/2015-12/15/2015 Lecture Tuesday, Thursday 01:30PM - 02:45PM, Carnegie Hall, Room 100</t>
  </si>
  <si>
    <t>Pickering, R</t>
  </si>
  <si>
    <t>GEO*110*01 (33314) Physical Geology</t>
  </si>
  <si>
    <t>08/25/2015-12/15/2015 Lecture Monday, Wednesday 11:00AM - 12:15PM, Alden Hall, Room 211 (more)...</t>
  </si>
  <si>
    <t>Birsic, E</t>
  </si>
  <si>
    <t>FR/SO</t>
  </si>
  <si>
    <t>GEO*110*02 (33315) Physical Geology</t>
  </si>
  <si>
    <t>GEO*110*03 (33316) Physical Geology</t>
  </si>
  <si>
    <t>08/25/2015-12/15/2015 Lecture Tuesday, Thursday 11:00AM - 12:15PM, Alden Hall, Room 211 (more)...</t>
  </si>
  <si>
    <t>GEO*110*04 (33327) Physical Geology</t>
  </si>
  <si>
    <t>GEO*331*00 (35059) Paleobiology</t>
  </si>
  <si>
    <t>08/25/2015-12/15/2015 Lecture Monday, Wednesday, Friday 10:00AM - 10:50AM, Alden Hall, Room 202 (more)...</t>
  </si>
  <si>
    <t>13 / 24</t>
  </si>
  <si>
    <t>GEO*430*00 (33340) Geochemistry</t>
  </si>
  <si>
    <t>08/25/2015-12/15/2015 Lecture Tuesday, Thursday 09:30AM - 10:45AM, Alden Hall, Room 202 (more)...</t>
  </si>
  <si>
    <t>O'Brien, R</t>
  </si>
  <si>
    <t>GEO*590*01 (33331) Independent Study</t>
  </si>
  <si>
    <t>Cole, R</t>
  </si>
  <si>
    <t>GEO*590*02 (33332) Independent Study</t>
  </si>
  <si>
    <t>GEO*590*03 (33333) Independent Study</t>
  </si>
  <si>
    <t>Schwartz, R</t>
  </si>
  <si>
    <t>GEO*593*00 (35221) Peer Mentoring</t>
  </si>
  <si>
    <t>GEO*600*01 (33335) Senior Research Project I</t>
  </si>
  <si>
    <t>GEO*600*02 (33336) Senior Research Project I</t>
  </si>
  <si>
    <t>GEO*600*03 (33337) Senior Research Project I</t>
  </si>
  <si>
    <t>GEO*600*04 (35253) Senior Research Project I</t>
  </si>
  <si>
    <t>GERMN*110*00 (32725) Beginning German I</t>
  </si>
  <si>
    <t>08/26/2015-12/14/2015 Lecture Monday, Wednesday, Friday 09:00AM - 09:50AM, Ruter Hall, Room 109</t>
  </si>
  <si>
    <t>DeMeritt, L</t>
  </si>
  <si>
    <t>GERMN*120*00 (32726) Beginning German II</t>
  </si>
  <si>
    <t>08/26/2015-12/14/2015 Lecture Monday, Wednesday, Friday 09:00AM - 09:50AM, Alden Hall, Room 207</t>
  </si>
  <si>
    <t>Richter, J</t>
  </si>
  <si>
    <t>GERMN*230*00 (32727) Intermediate German</t>
  </si>
  <si>
    <t>08/26/2015-12/14/2015 Lecture Monday, Wednesday, Friday 11:00AM - 11:50AM, Ruter Hall, Room 106</t>
  </si>
  <si>
    <t>GERMN*310*00 (32728) Advanced German in Lit Context</t>
  </si>
  <si>
    <t>08/26/2015-12/14/2015 Lecture Monday, Wednesday, Friday 11:00AM - 11:50AM, Ruter Hall, Room 103</t>
  </si>
  <si>
    <t>GERMN*440*00 (32730) Seminar in Literature</t>
  </si>
  <si>
    <t>08/25/2015-12/15/2015 Lecture Tuesday, Thursday 11:00AM - 12:15PM, Ruter Hall, Room 106</t>
  </si>
  <si>
    <t>GERMN*580*00 (32731) Junior/Senior Seminar</t>
  </si>
  <si>
    <t>GERMN*590*01 (32732) Independent Study</t>
  </si>
  <si>
    <t>GERMN*590*02 (32733) Independent Study</t>
  </si>
  <si>
    <t>GERMN*592*00 (32734) Student Teaching</t>
  </si>
  <si>
    <t>GERMN*600*01 (32735) Senior Project I</t>
  </si>
  <si>
    <t>GERMN*600*02 (32736) Senior Project I</t>
  </si>
  <si>
    <t>GERMN*610*01 (32737) Senior Project II</t>
  </si>
  <si>
    <t>GERMN*610*02 (32738) Senior Project II</t>
  </si>
  <si>
    <t>GHS*130*01 (33936) Introduction to Global Health</t>
  </si>
  <si>
    <t>08/26/2015-12/14/2015 Lecture Monday, Wednesday, Friday 10:00AM - 10:50AM, Carr Hall, Room 122</t>
  </si>
  <si>
    <t>GHS*130*02 (33938) Introduction to Global Health</t>
  </si>
  <si>
    <t>08/26/2015-12/14/2015 Lecture Monday, Wednesday, Friday 09:00AM - 09:50AM, Oddfellows Building, Room 105B</t>
  </si>
  <si>
    <t>Darrouzet-Nardi, A</t>
  </si>
  <si>
    <t>GHS*321*01 (33844) Epidemiology</t>
  </si>
  <si>
    <t>08/25/2015-12/15/2015 Lecture Monday, Wednesday, Friday 08:00AM - 08:50AM, Carr Hall, Room 122 (more)...</t>
  </si>
  <si>
    <t>GHS*321*02 (33845) Epidemiology</t>
  </si>
  <si>
    <t>17 / 20</t>
  </si>
  <si>
    <t>GHS*491*00 (35082) Global Health and Nutrition</t>
  </si>
  <si>
    <t>08/25/2015-12/15/2015 Lecture Tuesday, Thursday 11:00AM - 12:15PM, Carr Hall, Room 221</t>
  </si>
  <si>
    <t>GHS*492*00 (35210) Culture and Health</t>
  </si>
  <si>
    <t>08/26/2015-12/14/2015 Lecture Monday, Wednesday 11:00AM - 12:15PM, Carr Hall, Room 220</t>
  </si>
  <si>
    <t>GHS*575*00 (33934) Global Health Challenges</t>
  </si>
  <si>
    <t>08/27/2015-12/15/2015 Lecture Tuesday, Thursday 09:30AM - 10:45AM, Carr Hall, Room 120</t>
  </si>
  <si>
    <t>Y</t>
  </si>
  <si>
    <t>GHS*610*01 (33942) Senior Project II</t>
  </si>
  <si>
    <t>13 / 15</t>
  </si>
  <si>
    <t>GHS*610*02 (33943) Senior Project II</t>
  </si>
  <si>
    <t>08/31/2015-12/14/2015 Lecture Monday 12:15PM - 01:20PM, Carr Hall, Room 238</t>
  </si>
  <si>
    <t>15 / 15</t>
  </si>
  <si>
    <t>GHS*610*03 (33944) Senior Project II</t>
  </si>
  <si>
    <t>Olson, E</t>
  </si>
  <si>
    <t>HIST*109*00 (33279) Euro:Modrnizatn/Rev 1648-1914</t>
  </si>
  <si>
    <t>08/25/2015-12/15/2015 Lecture Tuesday, Thursday 09:30AM - 10:45AM, Arter Hall, Room 205</t>
  </si>
  <si>
    <t>Shapiro, B</t>
  </si>
  <si>
    <t>HIST*110*00 (33280) Euro:Dictatrshp/Democ 1914-Now</t>
  </si>
  <si>
    <t>08/26/2015-12/14/2015 Lecture Monday, Wednesday, Friday 11:00AM - 11:50AM, Arter Hall, Room 205</t>
  </si>
  <si>
    <t>Pinnow, K</t>
  </si>
  <si>
    <t>HIST*117*00 (33281) Modern Latin American History</t>
  </si>
  <si>
    <t>08/26/2015-12/14/2015 Lecture Monday, Wednesday, Friday 09:00AM - 09:50AM, Arter Hall, Room 213</t>
  </si>
  <si>
    <t>Haywood, K</t>
  </si>
  <si>
    <t>HIST*159*00 (35084) History of Modern Germany</t>
  </si>
  <si>
    <t>08/26/2015-12/14/2015 Lecture Monday, Wednesday, Friday 08:00AM - 08:50AM, Arter Hall, Room 201</t>
  </si>
  <si>
    <t>Miller, B</t>
  </si>
  <si>
    <t>HIST*162*00 (33282) History of the U.S. to 1865</t>
  </si>
  <si>
    <t>08/26/2015-12/14/2015 Lecture Monday, Wednesday, Friday 08:00AM - 08:50AM, Arter Hall, Room 205</t>
  </si>
  <si>
    <t>Keysor, A</t>
  </si>
  <si>
    <t>HIST*165*00 (33283) Pre-Modern China</t>
  </si>
  <si>
    <t>08/26/2015-12/14/2015 Lecture Monday, Wednesday 11:00AM - 12:15PM, Arter Hall, Room 213</t>
  </si>
  <si>
    <t>HIST*253*00 (33287) Citizenship, Democracy/Fre Rev</t>
  </si>
  <si>
    <t>08/25/2015-12/15/2015 Lecture Tuesday, Thursday 01:30PM - 02:45PM, Arter Hall, Room 16</t>
  </si>
  <si>
    <t>HIST*257*00 (33289) Africn-Americn Hist Since 1865</t>
  </si>
  <si>
    <t>08/26/2015-12/14/2015 Lecture Monday, Wednesday, Friday 02:30PM - 03:20PM, Arter Hall, Room 201</t>
  </si>
  <si>
    <t>Ribeiro, A</t>
  </si>
  <si>
    <t>HIST*261*00 (33292) Survey of American Womens Hist</t>
  </si>
  <si>
    <t>08/26/2015-12/14/2015 Lecture Monday, Wednesday, Friday 11:00AM - 11:50AM, Arter Hall, Room 201</t>
  </si>
  <si>
    <t>HIST*265*00 (33293) Myth/Reality in the Amer Past</t>
  </si>
  <si>
    <t>08/25/2015-12/15/2015 Lecture Tuesday, Thursday 03:00PM - 04:15PM, Arter Hall, Room 213</t>
  </si>
  <si>
    <t>Jackson, Patrick</t>
  </si>
  <si>
    <t>HIST*267*00 (33294) Abraham Lincoln: Man &amp; Myth</t>
  </si>
  <si>
    <t>08/25/2015-12/15/2015 Lecture Tuesday, Thursday 08:00AM - 09:15AM, Arter Hall, Room 205</t>
  </si>
  <si>
    <t>HIST*300*00 (33295) The Crusades</t>
  </si>
  <si>
    <t>08/26/2015-12/14/2015 Lecture Monday, Wednesday, Friday 01:30PM - 02:20PM, Arter Hall, Room 205</t>
  </si>
  <si>
    <t>HIST*306*00 (33296) Enlightenment and Absolutism</t>
  </si>
  <si>
    <t>08/26/2015-12/14/2015 Lecture Monday, Wednesday 03:00PM - 04:15PM, Arter Hall, Room 205</t>
  </si>
  <si>
    <t>HIST*324*00 (33297) Life in Colonial America</t>
  </si>
  <si>
    <t>08/25/2015-12/15/2015 Lecture Tuesday, Thursday 01:30PM - 02:45PM, Arter Hall, Room 201</t>
  </si>
  <si>
    <t>HIST*332*00 (33298) Problems in Contemporary Amer</t>
  </si>
  <si>
    <t>08/26/2015-12/14/2015 Lecture Monday, Wednesday, Friday 10:00AM - 10:50AM, Arter Hall, Room 201</t>
  </si>
  <si>
    <t>HIST*355*00 (33299) Modern Chinese Warfare</t>
  </si>
  <si>
    <t>08/25/2015-12/15/2015 Lecture Tuesday, Thursday 09:30AM - 10:45AM, Arter Hall, Room 213</t>
  </si>
  <si>
    <t>HIST*380*00 (33300) Disease/Medicine:Modern Histry</t>
  </si>
  <si>
    <t>08/26/2015-12/14/2015 Lecture Monday, Wednesday, Friday 09:00AM - 09:50AM, Arter Hall, Room 205</t>
  </si>
  <si>
    <t>HIST*390*00 (35085) Islam &amp; Secularism/Middle East</t>
  </si>
  <si>
    <t>08/26/2015-12/14/2015 Lecture Monday, Wednesday, Friday 10:00AM - 10:50AM, Arter Hall, Room 205</t>
  </si>
  <si>
    <t>HIST*558*00 (33301) Revolutionary Russia 1900-1921</t>
  </si>
  <si>
    <t>08/25/2015-12/15/2015 Lecture Tuesday, Thursday 11:00AM - 12:15PM, Arter Hall, Room 205</t>
  </si>
  <si>
    <t>HIST*565*00 (33302) Memory &amp; American Civil War</t>
  </si>
  <si>
    <t>08/25/2015-12/15/2015 Lecture Tuesday, Thursday 03:00PM - 04:15PM, Arter Hall, Room 209</t>
  </si>
  <si>
    <t>JOURN*100*00 (32926) News Writing</t>
  </si>
  <si>
    <t>08/25/2015-12/15/2015 Lecture Tuesday, Thursday 03:00PM - 04:15PM, Murray Hall, Room 117</t>
  </si>
  <si>
    <t>Hatch, C</t>
  </si>
  <si>
    <t>JOURN*300*00 (32927) Multimedia Journalism</t>
  </si>
  <si>
    <t>08/25/2015-12/15/2015 Lecture Tuesday, Thursday 09:30AM - 10:45AM, Murray Hall, Room 117</t>
  </si>
  <si>
    <t>JOURN*501*00 (32928) Internship: The Campus I</t>
  </si>
  <si>
    <t>JOURN*502*00 (32929) Internship: The Campus II</t>
  </si>
  <si>
    <t>LATIN*110*00 (32740) Beginning Latin I</t>
  </si>
  <si>
    <t>08/26/2015-12/14/2015 Lecture Monday, Wednesday, Friday 10:00AM - 10:50AM, Arter Hall, Room 213</t>
  </si>
  <si>
    <t>LATIN*215*00 (32741) Intermediate Latin</t>
  </si>
  <si>
    <t>08/26/2015-12/14/2015 Lecture Monday, Wednesday, Friday 08:00AM - 08:50AM, Ruter Hall, Room 106</t>
  </si>
  <si>
    <t>LATIN*315*00 (32742) Advanced Latin</t>
  </si>
  <si>
    <t>LATIN*590*00 (32743) Independent Study</t>
  </si>
  <si>
    <t>LATIN*592*00 (32744) Student Teaching</t>
  </si>
  <si>
    <t>MATH*157*01 (33151) Calc I for Social/Life Science</t>
  </si>
  <si>
    <t>08/26/2015-12/14/2015 Lecture Monday, Wednesday, Friday 08:00AM - 08:50AM, Arter Hall, Room 113</t>
  </si>
  <si>
    <t>Lundberg, C</t>
  </si>
  <si>
    <t>MATH*157*02 (33152) Calc I for Social/Life Science</t>
  </si>
  <si>
    <t>08/26/2015-12/14/2015 Lecture Monday, Wednesday, Friday 09:00AM - 09:50AM, Arter Hall, Room 007</t>
  </si>
  <si>
    <t>Hollerman, Jim</t>
  </si>
  <si>
    <t>MATH*157*03 (33153) Calc I for Social/Life Science</t>
  </si>
  <si>
    <t>08/26/2015-12/14/2015 Lecture Monday, Wednesday, Friday 10:00AM - 10:50AM, Arter Hall, Room 113</t>
  </si>
  <si>
    <t>MATH*157*04 (33154) Calc I for Social/Life Science</t>
  </si>
  <si>
    <t>08/26/2015-12/14/2015 Lecture Monday, Wednesday, Friday 11:00AM - 11:50AM, Arter Hall, Room 113</t>
  </si>
  <si>
    <t>MATH*157*05 (33155) Calc I for Social/Life Science</t>
  </si>
  <si>
    <t>08/25/2015-12/15/2015 Lecture Monday, Wednesday, Friday 02:30PM - 03:20PM, Arter Hall, Room 113</t>
  </si>
  <si>
    <t>MATH*158*00 (33156) Calc II Social/Life Science</t>
  </si>
  <si>
    <t>08/26/2015-12/14/2015 Lecture Monday, Wednesday, Friday 11:00AM - 11:50AM, Arter Hall, Room 101</t>
  </si>
  <si>
    <t>13 / 25</t>
  </si>
  <si>
    <t>MATH*159*01 (33157) Precalculus</t>
  </si>
  <si>
    <t>08/26/2015-12/14/2015 Lecture Monday, Wednesday, Friday 08:00AM - 08:50AM, Arter Hall, Room 101</t>
  </si>
  <si>
    <t>Leech, C</t>
  </si>
  <si>
    <t>MATH*159*02 (33158) Precalculus</t>
  </si>
  <si>
    <t>08/26/2015-12/14/2015 Lecture Monday, Wednesday, Friday 11:00AM - 11:50AM, Arter Hall, Room 105</t>
  </si>
  <si>
    <t>MATH*159*03 (35213) Precalculus</t>
  </si>
  <si>
    <t>08/26/2015-12/14/2015 Lecture Monday, Wednesday, Friday 09:00AM - 09:50AM, Arter Hall, Room 113</t>
  </si>
  <si>
    <t>MATH*160*01 (33159) Calculus I</t>
  </si>
  <si>
    <t>08/25/2015-12/15/2015 Lecture Monday, Tuesday, Wednesday, Friday 08:00AM - 08:50AM, Arter Hall, Room 216</t>
  </si>
  <si>
    <t>Werner, C</t>
  </si>
  <si>
    <t>MATH*160*02 (33160) Calculus I</t>
  </si>
  <si>
    <t>08/25/2015-12/15/2015 Lecture Monday, Wednesday, Friday 09:00AM - 09:50AM, Arter Hall, Room 105 (more)...</t>
  </si>
  <si>
    <t>Lakins, T</t>
  </si>
  <si>
    <t>MATH*160*03 (33161) Calculus I</t>
  </si>
  <si>
    <t>08/25/2015-12/15/2015 Lecture Monday, Wednesday, Friday 10:00AM - 10:50AM, Arter Hall, Room 105 (more)...</t>
  </si>
  <si>
    <t>MATH*160*04 (33162) Calculus I</t>
  </si>
  <si>
    <t>08/25/2015-12/15/2015 Lecture Monday, Tuesday, Wednesday, Friday 10:00AM - 10:50AM, Arter Hall, Room 216</t>
  </si>
  <si>
    <t>MATH*160*07 (33165) Calculus I</t>
  </si>
  <si>
    <t>08/25/2015-12/15/2015 Lecture Monday, Wednesday, Friday 01:30PM - 02:20PM, Arter Hall, Room 105 (more)...</t>
  </si>
  <si>
    <t>Carswell, B</t>
  </si>
  <si>
    <t>MATH*160*08 (33166) Calculus I</t>
  </si>
  <si>
    <t>08/25/2015-12/15/2015 Lecture Monday, Tuesday, Wednesday, Friday 01:30PM - 02:20PM, Arter Hall, Room 216</t>
  </si>
  <si>
    <t>MATH*160*09 (33167) Calculus I</t>
  </si>
  <si>
    <t>08/25/2015-12/15/2015 Lecture Monday, Wednesday, Friday 02:30PM - 03:20PM, Arter Hall, Room 216 (more)...</t>
  </si>
  <si>
    <t>MATH*170*01 (33168) Calculus II</t>
  </si>
  <si>
    <t>08/26/2015-12/14/2015 Lecture Monday, Wednesday, Thursday, Friday 10:00AM - 10:50AM, Arter Hall, Room 101</t>
  </si>
  <si>
    <t>Barry, M</t>
  </si>
  <si>
    <t>MATH*170*02 (33169) Calculus II</t>
  </si>
  <si>
    <t>08/26/2015-12/14/2015 Lecture Monday, Wednesday, Thursday, Friday 01:30PM - 02:20PM, Arter Hall, Room 101</t>
  </si>
  <si>
    <t>MATH*205*00 (33170) Foundations of Mathematics</t>
  </si>
  <si>
    <t>08/26/2015-12/14/2015 Lecture Monday, Wednesday, Friday 10:00AM - 10:50AM, Arter Hall, Room 007</t>
  </si>
  <si>
    <t>MATH*210*00 (33171) Multivariate Calculus</t>
  </si>
  <si>
    <t>08/25/2015-12/15/2015 Lecture Monday, Tuesday, Wednesday, Friday 08:00AM - 08:50AM, Arter Hall, Room 105</t>
  </si>
  <si>
    <t>MATH*280*00 (33172) Ordinary Differential Equation</t>
  </si>
  <si>
    <t>08/26/2015-12/14/2015 Lecture Monday, Wednesday, Friday 09:00AM - 09:50AM, Arter Hall, Room 216</t>
  </si>
  <si>
    <t>Weir, R</t>
  </si>
  <si>
    <t>MATH*320*00 (33173) Linear Algebra</t>
  </si>
  <si>
    <t>08/26/2015-12/14/2015 Lecture Monday, Wednesday, Friday 02:30PM - 03:20PM, Arter Hall, Room 101</t>
  </si>
  <si>
    <t>MATH*325*00 (33174) Algebraic Structures I</t>
  </si>
  <si>
    <t>08/26/2015-12/14/2015 Lecture Monday, Wednesday, Friday 01:30PM - 02:20PM, Arter Hall, Room 113</t>
  </si>
  <si>
    <t>MATH*340*00 (33175) Introduction to Analysis</t>
  </si>
  <si>
    <t>08/25/2015-12/15/2015 Lecture Tuesday, Thursday 11:00AM - 12:15PM, Arter Hall, Room 216</t>
  </si>
  <si>
    <t>MATH*345*00 (33176) Probability/Statistic Infer I</t>
  </si>
  <si>
    <t>08/25/2015-12/15/2015 Lecture Tuesday, Thursday 09:30AM - 10:45AM, Arter Hall, Room 113</t>
  </si>
  <si>
    <t>MATH*365*00 (33177) Combinatorics/Discrete Models</t>
  </si>
  <si>
    <t>08/26/2015-12/14/2015 Lecture Monday, Wednesday, Friday 11:00AM - 11:50AM, Arter Hall, Room 216</t>
  </si>
  <si>
    <t>MUSIC*101*00 (34562) Music Appreciation</t>
  </si>
  <si>
    <t>08/26/2015-12/14/2015 Lecture Monday, Wednesday, Friday 01:30PM - 02:20PM, Arnold Hall for Music, Room 106</t>
  </si>
  <si>
    <t>Jurs, D</t>
  </si>
  <si>
    <t>0 / 6</t>
  </si>
  <si>
    <t>MUSIC*187*00 (33528) History of Jazz</t>
  </si>
  <si>
    <t>08/26/2015-12/14/2015 Lecture Monday, Wednesday, Friday 01:30PM - 02:20PM, Arnold Hall for Music, Room 202</t>
  </si>
  <si>
    <t>Froman, J</t>
  </si>
  <si>
    <t>MUSIC*188*00 (33529) Fundamentals of Music</t>
  </si>
  <si>
    <t>08/26/2015-12/14/2015 Lecture Monday, Wednesday, Friday 11:00AM - 11:50AM, Arnold Hall for Music, Room 202</t>
  </si>
  <si>
    <t>Niblock, J</t>
  </si>
  <si>
    <t>Fall</t>
  </si>
  <si>
    <t>MUSIC*286*00 (33530) History I, Styles: Greece-1750</t>
  </si>
  <si>
    <t>08/25/2015-12/15/2015 Lecture Tuesday, Thursday 01:30PM - 02:45PM, Arnold Hall for Music, Room 106</t>
  </si>
  <si>
    <t>Hepler, L</t>
  </si>
  <si>
    <t>MUSIC*288*00 (33531) Music Theory II</t>
  </si>
  <si>
    <t>08/26/2015-12/14/2015 Lecture Monday, Wednesday, Friday 10:00AM - 10:50AM, Arnold Hall for Music, Room 106</t>
  </si>
  <si>
    <t>NEURO*110*00 (33894) Foundations of Neuroscience I</t>
  </si>
  <si>
    <t>08/25/2015-12/15/2015 Lecture Tuesday, Thursday 11:00AM - 12:15PM, Steffee Hall, Room B102</t>
  </si>
  <si>
    <t>Donmoyer, C</t>
  </si>
  <si>
    <t>NEURO*120*00 (33067) Foundations of Neuroscience II</t>
  </si>
  <si>
    <t>08/25/2015-12/15/2015 Lecture Tuesday, Thursday 01:30PM - 02:45PM, Carnegie Hall, Room 101</t>
  </si>
  <si>
    <t>Conklin, S</t>
  </si>
  <si>
    <t>PHIL*140*00 (32863) Ethics and Community</t>
  </si>
  <si>
    <t>08/25/2015-12/15/2015 Lecture Tuesday, Thursday 09:30AM - 10:45AM, Oddfellows Building, Room 105C</t>
  </si>
  <si>
    <t>Correm, T</t>
  </si>
  <si>
    <t>0 / 32</t>
  </si>
  <si>
    <t>PHIL*165*01 (35039) The Examined Life</t>
  </si>
  <si>
    <t>08/26/2015-12/14/2015 Lecture Monday, Wednesday, Friday 08:00AM - 08:50AM, Oddfellows Building, Room 105C</t>
  </si>
  <si>
    <t>17 / 32</t>
  </si>
  <si>
    <t>PHIL*165*02 (32864) The Examined Life</t>
  </si>
  <si>
    <t>08/26/2015-12/14/2015 Lecture Monday, Wednesday, Friday 09:00AM - 09:50AM, Oddfellows Building, Room 105C</t>
  </si>
  <si>
    <t>PHIL*210*00 (32866) Oppression and Liberation</t>
  </si>
  <si>
    <t>08/25/2015-12/15/2015 Lecture Tuesday, Thursday 01:30PM - 02:45PM, Oddfellows Building, Room 105C</t>
  </si>
  <si>
    <t>PHIL*212*00 (32897) Problem of the Self:East/West</t>
  </si>
  <si>
    <t>08/25/2015-12/15/2015 Lecture Tuesday, Thursday 01:30PM - 02:45PM, Oddfellows Building, Room 106</t>
  </si>
  <si>
    <t>Olson, C</t>
  </si>
  <si>
    <t>20 / 25</t>
  </si>
  <si>
    <t>PHIL*220*00 (32867) Epistemology: Theory of Knowl.</t>
  </si>
  <si>
    <t>08/26/2015-12/14/2015 Lecture Monday, Wednesday 11:00AM - 12:15PM, Oddfellows Building, Room 106</t>
  </si>
  <si>
    <t>PHIL*350*00 (32868) Ethics and Existence</t>
  </si>
  <si>
    <t>08/25/2015-12/15/2015 Lecture Tuesday, Thursday 03:00PM - 04:15PM, Oddfellows Building, Room 105B</t>
  </si>
  <si>
    <t>Boynton, E</t>
  </si>
  <si>
    <t>PHIL*580*00 (32869) Philosophy Seminar</t>
  </si>
  <si>
    <t>08/25/2015-12/15/2015 Lecture Tuesday, Thursday 09:30AM - 10:45AM, Oddfellows Building, Room 206</t>
  </si>
  <si>
    <t>Ye</t>
  </si>
  <si>
    <t>PHYS*102*01 (33895) Fundamentals of Physics II</t>
  </si>
  <si>
    <t>08/25/2015-12/15/2015 Lecture Monday, Wednesday, Friday 09:00AM - 09:50AM, Carr Hall, Room 122 (more)...</t>
  </si>
  <si>
    <t>Willey, D, Rahman, S</t>
  </si>
  <si>
    <t>PHYS*102*02 (33896) Fundamentals of Physics II</t>
  </si>
  <si>
    <t>PHYS*102*04 (33903) Fundamentals of Physics II</t>
  </si>
  <si>
    <t>08/25/2015-12/15/2015 Lecture Monday, Wednesday, Friday 11:00AM - 11:50AM, Carr Hall, Room 122 (more)...</t>
  </si>
  <si>
    <t>PHYS*110*01 (33899) Core Concepts in Physics I</t>
  </si>
  <si>
    <t>08/25/2015-12/15/2015 Lecture Monday, Wednesday, Friday 09:00AM - 09:50AM, Carr Hall, Room 113 (more)...</t>
  </si>
  <si>
    <t>PHYS*110*03 (33901) Core Concepts in Physics I</t>
  </si>
  <si>
    <t>08/25/2015-12/15/2015 Lecture Monday, Wednesday, Friday 11:00AM - 11:50AM, Carr Hall, Room 120 (more)...</t>
  </si>
  <si>
    <t>Paily, G</t>
  </si>
  <si>
    <t>PHYS*110*04 (33902) Core Concepts in Physics I</t>
  </si>
  <si>
    <t>PHYS*129*01 (33904) Fundamentals of Astronomy</t>
  </si>
  <si>
    <t>08/25/2015-12/15/2015 Lecture Monday, Wednesday, Friday 09:00AM - 09:50AM, Carr Hall, Room 121 (more)...</t>
  </si>
  <si>
    <t>Lombardi, J</t>
  </si>
  <si>
    <t>PHYS*129*02 (33905) Fundamentals of Astronomy</t>
  </si>
  <si>
    <t>PHYS*210*00 (33906) Core Concepts in Physics III</t>
  </si>
  <si>
    <t>08/26/2015-12/14/2015 Lecture Monday, Wednesday, Friday 10:00AM - 10:50AM, Carr Hall, Room 113</t>
  </si>
  <si>
    <t>Petasis, D</t>
  </si>
  <si>
    <t>16 / 25</t>
  </si>
  <si>
    <t>PHYS*272*00 (35056) Mathematics for Physical Scien</t>
  </si>
  <si>
    <t>08/26/2015-12/14/2015 Lecture Monday, Wednesday, Friday 01:30PM - 02:20PM, Carr Hall, Room 113</t>
  </si>
  <si>
    <t>Rahman, S</t>
  </si>
  <si>
    <t>25 / 30</t>
  </si>
  <si>
    <t>PHYS*340*00 (33908) Electric/Magnetic Fields</t>
  </si>
  <si>
    <t>08/26/2015-12/14/2015 Lecture Monday, Wednesday, Friday 09:00AM - 09:50AM, Carr Hall, Room 141</t>
  </si>
  <si>
    <t>PHYS*380*00 (33909) Quantum Mechanics</t>
  </si>
  <si>
    <t>08/28/2015-12/14/2015 Lecture Monday, Wednesday, Friday 11:00AM - 11:50AM, Quigley Hall, Room 217</t>
  </si>
  <si>
    <t>POLSC*110*01 (33725) US National Gov/Politics</t>
  </si>
  <si>
    <t>08/26/2015-12/14/2015 Lecture Monday, Wednesday, Friday 10:00AM - 10:50AM, Quigley Hall, Room 126</t>
  </si>
  <si>
    <t>Bloeser, A</t>
  </si>
  <si>
    <t>POLSC*110*02 (35033) US National Gov/Politics</t>
  </si>
  <si>
    <t>08/26/2015-12/14/2015 Lecture Monday, Wednesday, Friday 09:00AM - 09:50AM, Quigley Hall, Room 126</t>
  </si>
  <si>
    <t>POLSC*120*00 (33726) Comparative Gov/Politics</t>
  </si>
  <si>
    <t>08/28/2015-12/14/2015 Lecture Monday, Wednesday, Friday 10:00AM - 10:50AM, Oddfellows Building, Room 221</t>
  </si>
  <si>
    <t>Gehring, J</t>
  </si>
  <si>
    <t>POLSC*130*00 (33731) World Politics</t>
  </si>
  <si>
    <t>08/26/2015-12/14/2015 Lecture Monday, Wednesday, Friday 01:30PM - 02:20PM, Quigley Hall, Room 126</t>
  </si>
  <si>
    <t>Wood, J</t>
  </si>
  <si>
    <t>POLSC*140*00 (33728) Political Philosophy</t>
  </si>
  <si>
    <t>08/26/2015-12/14/2015 Lecture Monday, Wednesday, Friday 11:00AM - 11:50AM, Quigley Hall, Room 123</t>
  </si>
  <si>
    <t>POLSC*190*00 (35034) Civil Society and Democracy</t>
  </si>
  <si>
    <t>08/26/2015-12/14/2015 Lecture Monday, Wednesday, Friday 02:30PM - 03:20PM, Quigley Hall, Room 123</t>
  </si>
  <si>
    <t>POLSC*191*00 (33727) Contentious Politics</t>
  </si>
  <si>
    <t>08/26/2015-12/14/2015 Lecture Monday, Wednesday, Friday 10:00AM - 10:50AM, Quigley Hall, Room 123</t>
  </si>
  <si>
    <t>POLSC*226*00 (33729) Government/Politics W. Europe</t>
  </si>
  <si>
    <t>08/26/2015-12/14/2015 Lecture Monday, Wednesday, Friday 11:00AM - 11:50AM, Quigley Hall, Room 126</t>
  </si>
  <si>
    <t>POLSC*242*00 (33736) Immigration and Citizenship</t>
  </si>
  <si>
    <t>08/25/2015-12/15/2015 Lecture Tuesday, Thursday 11:00AM - 12:15PM, Quigley Hall, Room 123</t>
  </si>
  <si>
    <t>Mattiace, S</t>
  </si>
  <si>
    <t>POLSC*245*01 (35093) Third World Politics</t>
  </si>
  <si>
    <t>08/25/2015-12/15/2015 Lecture Tuesday, Thursday 09:30AM - 10:45AM, Arter Hall, Room 201</t>
  </si>
  <si>
    <t>POLSC*245*02 (35097) Third World Politics</t>
  </si>
  <si>
    <t>08/25/2015-12/15/2015 Lecture Tuesday, Thursday 03:00PM - 04:15PM, Quigley Hall, Room 126</t>
  </si>
  <si>
    <t>POLSC*251*00 (33737) U.S. Foreign Policy</t>
  </si>
  <si>
    <t>08/25/2015-12/15/2015 Lecture Tuesday, Thursday 11:00AM - 12:15PM, Quigley Hall, Room 126</t>
  </si>
  <si>
    <t>POLSC*261*00 (33733) U.S.-Latin American Relations</t>
  </si>
  <si>
    <t>08/26/2015-12/14/2015 Lecture Monday, Wednesday, Friday 02:30PM - 03:20PM, Quigley Hall, Room 126</t>
  </si>
  <si>
    <t>POLSC*329*00 (33735) Islam, Migration &amp; Race</t>
  </si>
  <si>
    <t>08/25/2015-12/15/2015 Lecture Tuesday, Thursday 09:30AM - 10:45AM, Quigley Hall, Room 122</t>
  </si>
  <si>
    <t>POLSC*380*00 (33732) Classical Political Thought</t>
  </si>
  <si>
    <t>08/26/2015-12/14/2015 Lecture Monday, Wednesday, Friday 01:30PM - 02:20PM, Quigley Hall, Room 123</t>
  </si>
  <si>
    <t>POLSC*390*00 (33721) Imagining New Pol Futures</t>
  </si>
  <si>
    <t>08/26/2015-12/14/2015 Lecture Monday, Wednesday 11:00AM - 12:15PM, Quigley Hall, Room 122</t>
  </si>
  <si>
    <t>Wesoky, S</t>
  </si>
  <si>
    <t>0 / 20</t>
  </si>
  <si>
    <t>POLSC*457*00 (33722) Nationl Security Controversies</t>
  </si>
  <si>
    <t>08/26/2015-12/14/2015 Lecture Monday, Wednesday 03:00PM - 04:15PM, Quigley Hall, Room 122</t>
  </si>
  <si>
    <t>POLSC*489*00 (33742) Statistics and Data Analysis</t>
  </si>
  <si>
    <t>08/25/2015-12/15/2015 Lecture Tuesday, Thursday 03:00PM - 04:15PM, Quigley Hall, Room 220</t>
  </si>
  <si>
    <t>POLSC*500*00 (35171) Internship</t>
  </si>
  <si>
    <t>POLSC*580*00 (33739) Seminar: U.S. Politics</t>
  </si>
  <si>
    <t>08/25/2015-12/15/2015 Lecture Tuesday, Thursday 01:30PM - 02:45PM, Quigley Hall, Room 122</t>
  </si>
  <si>
    <t>POLSC*587*00 (33740) Seminar:Compar Politic:Natnl</t>
  </si>
  <si>
    <t>08/25/2015-12/15/2015 Lecture Tuesday, Thursday 01:30PM - 02:45PM, Quigley Hall, Room 123</t>
  </si>
  <si>
    <t>PSYCH*103*00 (33345) Drugs and Society</t>
  </si>
  <si>
    <t>08/26/2015-12/14/2015 Lecture Monday, Wednesday, Friday 01:30PM - 02:20PM, Carnegie Hall, Room 101</t>
  </si>
  <si>
    <t>Clark, R</t>
  </si>
  <si>
    <t>0 / 35</t>
  </si>
  <si>
    <t>PSYCH*106*00 (33346) Educational Psychology</t>
  </si>
  <si>
    <t>08/26/2015-12/14/2015 Lecture Monday, Wednesday, Friday 01:30PM - 02:20PM, Carnegie Hall, Room 112</t>
  </si>
  <si>
    <t>PSYCH*110*01 (33347) Foundations of Psychology</t>
  </si>
  <si>
    <t>08/26/2015-12/14/2015 Lecture Monday, Wednesday, Friday 09:00AM - 09:50AM, Carnegie Hall, Room 110</t>
  </si>
  <si>
    <t>PSYCH*110*02 (33348) Foundations of Psychology</t>
  </si>
  <si>
    <t>08/26/2015-12/14/2015 Lecture Monday, Wednesday, Friday 10:00AM - 10:50AM, Carnegie Hall, Room 110</t>
  </si>
  <si>
    <t>Paulson, L</t>
  </si>
  <si>
    <t>PSYCH*110*04 (33350) Foundations of Psychology</t>
  </si>
  <si>
    <t>08/26/2015-12/14/2015 Lecture Monday, Wednesday, Friday 01:30PM - 02:20PM, Carnegie Hall, Room 110</t>
  </si>
  <si>
    <t>Connell, A</t>
  </si>
  <si>
    <t>PSYCH*110*05 (33351) Foundations of Psychology</t>
  </si>
  <si>
    <t>08/26/2015-12/14/2015 Lecture Monday, Wednesday, Friday 02:30PM - 03:20PM, Carnegie Hall, Room 110</t>
  </si>
  <si>
    <t>PSYCH*150*00 (33360) Sensation and Perception</t>
  </si>
  <si>
    <t>08/26/2015-12/14/2015 Lecture Monday, Wednesday, Friday 10:00AM - 10:50AM, Carnegie Hall, Room 101</t>
  </si>
  <si>
    <t>PSYCH*152*01 (33353) Behavioral Psychology</t>
  </si>
  <si>
    <t>08/25/2015-12/15/2015 Lecture Monday, Wednesday 11:00AM - 12:15PM, Carnegie Hall, Room 112 (more)...</t>
  </si>
  <si>
    <t>PSYCH*152*02 (33354) Behavioral Psychology</t>
  </si>
  <si>
    <t>0 / 10</t>
  </si>
  <si>
    <t>PSYCH*154*00 (33355) Physiological Psychology</t>
  </si>
  <si>
    <t>08/25/2015-12/15/2015 Lecture Tuesday, Thursday 08:00AM - 09:15AM, Carnegie Hall, Room 110</t>
  </si>
  <si>
    <t>Cross, J</t>
  </si>
  <si>
    <t>PSYCH*155*01 (33356) Physiological Psychology Lab</t>
  </si>
  <si>
    <t>08/25/2015-12/15/2015 Lecture Tuesday 09:30AM - 10:45AM, Carnegie Hall, Room 005</t>
  </si>
  <si>
    <t>PSYCH*155*02 (33357) Physiological Psychology Lab</t>
  </si>
  <si>
    <t>08/27/2015-12/10/2015 Lecture Thursday 09:30AM - 10:45AM, Carnegie Hall, Room 005</t>
  </si>
  <si>
    <t>PSYCH*155*03 (33358) Physiological Psychology Lab</t>
  </si>
  <si>
    <t>08/25/2015-12/15/2015 Lecture Tuesday 11:00AM - 12:15PM, Carnegie Hall, Room 005</t>
  </si>
  <si>
    <t>PSYCH*155*04 (33359) Physiological Psychology Lab</t>
  </si>
  <si>
    <t>08/27/2015-12/10/2015 Lecture Thursday 11:00AM - 12:15PM, Carnegie Hall, Room 005</t>
  </si>
  <si>
    <t>PSYCH*160*00 (33361) Life Span Develop Psychology</t>
  </si>
  <si>
    <t>08/25/2015-12/15/2015 Lecture Tuesday, Thursday 11:00AM - 12:15PM, Carnegie Hall, Room 101</t>
  </si>
  <si>
    <t>PSYCH*162*00 (33362) Human Social Behavior</t>
  </si>
  <si>
    <t>08/26/2015-12/14/2015 Lecture Monday, Wednesday, Friday 09:00AM - 09:50AM, Carnegie Hall, Room 101</t>
  </si>
  <si>
    <t>Jackson, L</t>
  </si>
  <si>
    <t>PSYCH*164*00 (33363) Cognitive Psychology</t>
  </si>
  <si>
    <t>08/26/2015-12/14/2015 Lecture Monday, Wednesday, Friday 11:00AM - 11:50AM, Carnegie Hall, Room 110</t>
  </si>
  <si>
    <t>Knupsky, A</t>
  </si>
  <si>
    <t>PSYCH*170*02 (33365) Abnormal Behavior</t>
  </si>
  <si>
    <t>08/25/2015-12/15/2015 Lecture Tuesday, Thursday 03:00PM - 04:15PM, Carnegie Hall, Room 110</t>
  </si>
  <si>
    <t>Searle-White, J</t>
  </si>
  <si>
    <t>PSYCH*170*03 (33366) Abnormal Behavior</t>
  </si>
  <si>
    <t>08/25/2015-12/15/2015 Lecture Tuesday, Thursday 01:30PM - 02:45PM, Carnegie Hall, Room 110</t>
  </si>
  <si>
    <t>PSYCH*172*00 (33367) Health Psychology</t>
  </si>
  <si>
    <t>08/25/2015-12/15/2015 Lecture Tuesday, Thursday 11:00AM - 12:15PM, Carnegie Hall, Room 100</t>
  </si>
  <si>
    <t>Saltsman, B</t>
  </si>
  <si>
    <t>PSYCH*178*00 (33368) Positive Psychology</t>
  </si>
  <si>
    <t>08/26/2015-12/14/2015 Lecture Monday, Wednesday, Friday 09:00AM - 09:50AM, Carnegie Hall, Room 100</t>
  </si>
  <si>
    <t>Ozorak, E</t>
  </si>
  <si>
    <t>PSYCH*206*01 (33369) Research Methods in Psychology</t>
  </si>
  <si>
    <t>08/26/2015-12/14/2015 Lecture Monday, Wednesday, Friday 10:00AM - 10:50AM, Carnegie Hall, Room 112</t>
  </si>
  <si>
    <t>PSYCH*206*02 (33370) Research Methods in Psychology</t>
  </si>
  <si>
    <t>08/26/2015-12/14/2015 Lecture Monday, Wednesday, Friday 11:00AM - 11:50AM, Carnegie Hall, Room 100</t>
  </si>
  <si>
    <t>PSYCH*206*03 (33372) Research Methods in Psychology</t>
  </si>
  <si>
    <t>08/26/2015-12/14/2015 Lecture Monday, Wednesday, Friday 12:30PM - 01:20PM, Carnegie Hall, Room 100</t>
  </si>
  <si>
    <t>Rutledge, P</t>
  </si>
  <si>
    <t>PSYCH*206*04 (35075) Research Methods in Psychology</t>
  </si>
  <si>
    <t>08/26/2015-12/14/2015 Lecture Monday, Wednesday, Friday 12:30PM - 01:20PM, Carnegie Hall, Room 101</t>
  </si>
  <si>
    <t>Hancock, R</t>
  </si>
  <si>
    <t>PSYCH*206*05 (33374) Research Methods in Psychology</t>
  </si>
  <si>
    <t>08/26/2015-12/14/2015 Lecture Monday, Wednesday, Friday 02:30PM - 03:20PM, Carnegie Hall, Room 100</t>
  </si>
  <si>
    <t>PSYCH*207*01 (33378) Statistical Methods in Psych</t>
  </si>
  <si>
    <t>08/26/2015-12/14/2015 Lecture Monday, Wednesday, Friday 10:00AM - 10:50AM, Carnegie Hall, Room 100</t>
  </si>
  <si>
    <t>PSYCH*207*03 (33380) Statistical Methods in Psych</t>
  </si>
  <si>
    <t>08/26/2015-12/14/2015 Lecture Monday, Wednesday, Friday 02:30PM - 03:20PM, Carnegie Hall, Room 101</t>
  </si>
  <si>
    <t>PSYCH*350*00 (33385) Clinical Psychology</t>
  </si>
  <si>
    <t>08/25/2015-12/15/2015 Lecture Tuesday, Thursday 11:00AM - 12:15PM, Carnegie Hall, Room 110</t>
  </si>
  <si>
    <t>PSYCH*405*00 (34999) Autism Spectrum Disorders</t>
  </si>
  <si>
    <t>08/25/2015-12/15/2015 Lecture Tuesday, Thursday 03:00PM - 04:15PM, Carnegie Hall, Room 107</t>
  </si>
  <si>
    <t>PSYCH*410*00 (33386) Cognitive Neuropsychology</t>
  </si>
  <si>
    <t>08/26/2015-12/14/2015 Lecture Monday, Wednesday, Friday 01:30PM - 02:20PM, Carnegie Hall, Room 107</t>
  </si>
  <si>
    <t>PSYCH*416*00 (33387) Experimental Analysis Behavior</t>
  </si>
  <si>
    <t>08/25/2015-12/15/2015 Lecture Tuesday, Thursday 03:00PM - 04:15PM, Carnegie Hall, Room 100</t>
  </si>
  <si>
    <t>13 / 20</t>
  </si>
  <si>
    <t>PSYCH*426*00 (35071) Aging</t>
  </si>
  <si>
    <t>08/25/2015-12/15/2015 Lecture Tuesday, Thursday 01:30PM - 02:45PM, Carnegie Hall, Room 112</t>
  </si>
  <si>
    <t>PSYCH*450*00 (33402) Contemporary Social Issues</t>
  </si>
  <si>
    <t>08/26/2015-12/14/2015 Lecture Monday, Wednesday 03:00PM - 04:15PM, Carnegie Hall, Room 112</t>
  </si>
  <si>
    <t>PSYCH*452*00 (33403) Psychology of Prejudice</t>
  </si>
  <si>
    <t>08/25/2015-12/15/2015 Lecture Tuesday, Thursday 09:30AM - 10:45AM, Carnegie Hall, Room 101</t>
  </si>
  <si>
    <t>PSYCH*466*00 (33404) Industrial/Organizational Psy</t>
  </si>
  <si>
    <t>08/25/2015-12/15/2015 Lecture Tuesday, Thursday 11:00AM - 12:15PM, Carnegie Hall, Room 112</t>
  </si>
  <si>
    <t>PSYCH*480*00 (33405) Food and Hunger in Society</t>
  </si>
  <si>
    <t>08/26/2015-12/14/2015 Lecture Monday, Wednesday 11:00AM - 12:15PM, Carnegie Hall, Room 107</t>
  </si>
  <si>
    <t>RELST*115*00 (32890) Religion/Ancient Near East</t>
  </si>
  <si>
    <t>08/25/2015-12/15/2015 Lecture Tuesday, Thursday 08:00AM - 09:15AM, Oddfellows Building, Room 105B</t>
  </si>
  <si>
    <t>RELST*120*00 (32891) The Faith of Ancient Israel</t>
  </si>
  <si>
    <t>08/26/2015-12/14/2015 Lecture Monday, Wednesday, Friday 01:30PM - 02:20PM, Oddfellows Building, Room 105B</t>
  </si>
  <si>
    <t>RELST*140*00 (32892) Introduction to Islam</t>
  </si>
  <si>
    <t>08/26/2015-12/14/2015 Lecture Monday, Wednesday, Friday 02:30PM - 03:20PM, Oddfellows Building, Room 105C</t>
  </si>
  <si>
    <t>RELST*147*00 (32893) Judaism</t>
  </si>
  <si>
    <t>08/26/2015-12/11/2015 Lecture Wednesday, Friday 11:00AM - 12:15PM, Oddfellows Building, Room 105A</t>
  </si>
  <si>
    <t>Bernstein-Goff, R</t>
  </si>
  <si>
    <t>19 / 30</t>
  </si>
  <si>
    <t>RELST*160*00 (32894) Buddhism</t>
  </si>
  <si>
    <t>08/25/2015-12/15/2015 Lecture Tuesday, Thursday 03:00PM - 04:15PM, Oddfellows Building, Room 106</t>
  </si>
  <si>
    <t>RELST*170*00 (32895) Religions of China</t>
  </si>
  <si>
    <t>08/25/2015-12/15/2015 Lecture Tuesday, Thursday 09:30AM - 10:45AM, Oddfellows Building, Room 106</t>
  </si>
  <si>
    <t>13 / 30</t>
  </si>
  <si>
    <t>RELST*212*00 (32896) Problem of the Self:East/West</t>
  </si>
  <si>
    <t>14 / 25</t>
  </si>
  <si>
    <t>RELST*226*00 (32899) Religion, Education and Gender</t>
  </si>
  <si>
    <t>08/27/2015-12/15/2015 Lecture Tuesday, Thursday 09:30AM - 10:45AM, Oddfellows Building, Room 222</t>
  </si>
  <si>
    <t>Asmi, R</t>
  </si>
  <si>
    <t>18 / 25</t>
  </si>
  <si>
    <t>SOCAN*201*00 (32855) Introduction to Sociology</t>
  </si>
  <si>
    <t>08/25/2015-12/15/2015 Lecture Tuesday, Thursday 01:30PM - 02:45PM, Oddfellows Building, Room 221</t>
  </si>
  <si>
    <t>SPAN*110*00 (32745) Beginning Spanish I</t>
  </si>
  <si>
    <t>08/26/2015-12/14/2015 Lecture Monday, Wednesday, Friday 02:30PM - 03:20PM, Ruter Hall, Room 203</t>
  </si>
  <si>
    <t>Herrera, T</t>
  </si>
  <si>
    <t>SPAN*120*00 (32746) Beginning Spanish II</t>
  </si>
  <si>
    <t>08/26/2015-12/14/2015 Lecture Monday, Wednesday, Friday 09:00AM - 09:50AM, Ruter Hall, Room 203</t>
  </si>
  <si>
    <t>Dantan, V</t>
  </si>
  <si>
    <t>SPAN*130*00 (32747) Accelerated Beginning Spanish</t>
  </si>
  <si>
    <t>08/26/2015-12/14/2015 Lecture Monday, Wednesday, Friday 01:30PM - 02:20PM, Ruter Hall, Room 109</t>
  </si>
  <si>
    <t>SPAN*215*00 (32748) Intermediate Spanish</t>
  </si>
  <si>
    <t>08/26/2015-12/14/2015 Lecture Monday, Wednesday, Friday 01:30PM - 02:20PM, Ruter Hall, Room 203</t>
  </si>
  <si>
    <t>SPAN*225*00 (32750) Hispanic Texts</t>
  </si>
  <si>
    <t>08/26/2015-12/14/2015 Lecture Monday, Wednesday, Friday 10:00AM - 10:50AM, Ruter Hall, Room 203</t>
  </si>
  <si>
    <t>SPAN*230*00 (35065) Imperial Cultures</t>
  </si>
  <si>
    <t>08/26/2015-12/14/2015 Lecture Monday, Wednesday, Friday 10:00AM - 10:50AM, Ruter Hall, Room 300</t>
  </si>
  <si>
    <t>Riess, B</t>
  </si>
  <si>
    <t>SPAN*305*00 (32751) Conversation and Composition</t>
  </si>
  <si>
    <t>08/26/2015-12/14/2015 Lecture Monday, Wednesday, Friday 10:00AM - 10:50AM, Ruter Hall, Room 109</t>
  </si>
  <si>
    <t>SPAN*305*01 (35138) Conversation and Composition</t>
  </si>
  <si>
    <t>08/26/2015-12/14/2015 Lecture Monday, Wednesday, Friday 11:00AM - 11:50AM, Ruter Hall, Room 203</t>
  </si>
  <si>
    <t>SPAN*335*00 (32752) Span American Civilization I</t>
  </si>
  <si>
    <t>08/26/2015-12/14/2015 Lecture Monday, Wednesday, Friday 08:00AM - 08:50AM, Ruter Hall, Room 203</t>
  </si>
  <si>
    <t>SPAN*355*00 (32753) Special Topics/Span Peninsular</t>
  </si>
  <si>
    <t>08/25/2015-12/15/2015 Lecture Tuesday, Thursday 03:00PM - 04:15PM, Ruter Hall, Room 203</t>
  </si>
  <si>
    <t>SPAN*580*00 (32754) Senior Seminar</t>
  </si>
  <si>
    <t>08/25/2015-12/15/2015 Lecture Tuesday, Thursday 11:00AM - 12:15PM, Ruter Hall, Room 201</t>
  </si>
  <si>
    <t>SPAN*600*03 (32762) Senior Project I</t>
  </si>
  <si>
    <t>SPAN*600*04 (32763) Senior Project I</t>
  </si>
  <si>
    <t>SPAN*600*05 (32764) Senior Project I</t>
  </si>
  <si>
    <t>SPAN*610*01 (32765) Senior Project II</t>
  </si>
  <si>
    <t>SPAN*610*02 (32766) Senior Project II</t>
  </si>
  <si>
    <t>SPAN*610*03 (32767) Senior Project II</t>
  </si>
  <si>
    <t>SPAN*610*04 (32768) Senior Project II</t>
  </si>
  <si>
    <t>SPAN*610*05 (32769) Senior Project II</t>
  </si>
  <si>
    <t>WGSS*100*01 (32985) Intro Women's, Gender, Sex Stu</t>
  </si>
  <si>
    <t>08/26/2015-12/14/2015 Lecture Monday, Wednesday, Friday 01:30PM - 02:20PM, Quigley Hall, Room 122</t>
  </si>
  <si>
    <t>WGSS*100*02 (32986) Intro Women's, Gender, Sex Stu</t>
  </si>
  <si>
    <t>08/27/2015-12/15/2015 Lecture Tuesday, Thursday 01:30PM - 02:45PM, Arter Hall, Room 113</t>
  </si>
  <si>
    <t>WGSS*300*00 (32987) Feminist and Queer Theory</t>
  </si>
  <si>
    <t>08/26/2015-12/14/2015 Lecture Monday, Wednesday 11:00AM - 12:15PM, Alden Hall, Room 210</t>
  </si>
  <si>
    <t>08/25/2015-12/15/2015 Lecture Monday, Wednesday 11:00AM - 12:15PM, Carnegie Hall, Room 101 (more)…</t>
  </si>
  <si>
    <t>BIO*220*01 (33826) Organismal Physiology/Ecology</t>
  </si>
  <si>
    <t>08/25/2015-12/15/2015 Lecture Monday, Wednesday, Friday 02:30PM - 03:20PM, Quigley Hall, Room 101 (more)...</t>
  </si>
  <si>
    <t>Jacobs, A</t>
  </si>
  <si>
    <t>BIO*220*02 (33827) Organismal Physiology/Ecology</t>
  </si>
  <si>
    <t>BIO*220*03 (33828) Organismal Physiology/Ecology</t>
  </si>
  <si>
    <t>BIO*220*04 (33829) Organismal Physiology/Ecology</t>
  </si>
  <si>
    <t>BIO*221*02 (33832) Genetics Development/Evolution</t>
  </si>
  <si>
    <t>08/25/2015-12/15/2015 Lecture Monday, Wednesday, Friday 10:00AM - 10:50AM, Quigley Hall, Room 101 (more)...</t>
  </si>
  <si>
    <t>Venesky, M</t>
  </si>
  <si>
    <t>BIO*221*03 (33833) Genetics Development/Evolution</t>
  </si>
  <si>
    <t>BIO*221*04 (33834) Genetics Development/Evolution</t>
  </si>
  <si>
    <t>BIO*221*05 (33835) Genetics Development/Evolution</t>
  </si>
  <si>
    <t>BIO*305*00 (33837) Molecular Biology</t>
  </si>
  <si>
    <t>08/25/2015-12/15/2015 Lecture Monday, Wednesday, Friday 09:00AM - 09:50AM, Steffee Hall, Room B102 (more)...</t>
  </si>
  <si>
    <t>Webb, K</t>
  </si>
  <si>
    <t>BIO*310*01 (33838) Microbiology</t>
  </si>
  <si>
    <t>08/25/2015-12/15/2015 Lecture Monday, Wednesday, Friday 10:00AM - 10:50AM, Steffee Hall, Room B102 (more)...</t>
  </si>
  <si>
    <t>BIO*310*02 (33839) Microbiology</t>
  </si>
  <si>
    <t>BIO*320*01 (33840) Cell Biology</t>
  </si>
  <si>
    <t>08/25/2015-12/15/2015 Lecture Tuesday, Thursday 11:00AM - 12:15PM, Carr Hall, Room 227 (more)...</t>
  </si>
  <si>
    <t>BIO*320*02 (33841) Cell Biology</t>
  </si>
  <si>
    <t>BIO*321*01 (33842) Epidemiology</t>
  </si>
  <si>
    <t>BIO*321*02 (33843) Epidemiology</t>
  </si>
  <si>
    <t>BIO*325*01 (33846) Genetics</t>
  </si>
  <si>
    <t>08/25/2015-12/15/2015 Lecture Tuesday, Thursday 11:00AM - 12:15PM, Carr Hall, Room 122 (more)...</t>
  </si>
  <si>
    <t>BIO*325*02 (33847) Genetics</t>
  </si>
  <si>
    <t>BIO*325*03 (33848) Genetics</t>
  </si>
  <si>
    <t>BIO*331*00 (35058) Paleobiology</t>
  </si>
  <si>
    <t>21 / 24</t>
  </si>
  <si>
    <t>BIO*335*00 (33215) Conservation Biology</t>
  </si>
  <si>
    <t>BIO*346*00 (33218) Wetlands</t>
  </si>
  <si>
    <t>BIO*365*00 (33849) Comparative Anatomy</t>
  </si>
  <si>
    <t>08/25/2015-12/15/2015 Lecture Tuesday, Thursday 08:00AM - 12:15PM, Steffee Hall, Room B306</t>
  </si>
  <si>
    <t>Rankin, S</t>
  </si>
  <si>
    <t>BIO*370*00 (35196) Insect Ecology &amp; the Env</t>
  </si>
  <si>
    <t>BIO*380*01 (33850) Animal Physiology</t>
  </si>
  <si>
    <t>08/25/2015-12/15/2015 Lecture Monday, Wednesday 11:00AM - 12:15PM, Steffee Hall, Room B102 (more)...</t>
  </si>
  <si>
    <t>BIO*380*02 (33851) Animal Physiology</t>
  </si>
  <si>
    <t>BIO*385*00 (33852) Biostatistics</t>
  </si>
  <si>
    <t>08/26/2015-12/14/2015 Lecture Monday, Wednesday, Friday 09:00AM - 09:50AM, Steffee Hall, Room B201</t>
  </si>
  <si>
    <t>Ostrofsky, M</t>
  </si>
  <si>
    <t>BIO*390*00 (33853) Avian Biology</t>
  </si>
  <si>
    <t>08/25/2015-12/15/2015 Lecture Monday, Wednesday, Friday 09:00AM - 09:50AM, Steffee Hall, Room B108 (more)...</t>
  </si>
  <si>
    <t>BIO*580*01 (33856) Junior Seminar</t>
  </si>
  <si>
    <t>08/25/2015-12/15/2015 Lecture Tuesday, Thursday 11:00AM - 12:15PM, Steffee Hall, Room B103 (more)...</t>
  </si>
  <si>
    <t>BIO*580*02 (33857) Junior Seminar</t>
  </si>
  <si>
    <t>08/25/2015-12/15/2015 Lecture Tuesday, Thursday 09:30AM - 10:45AM, Steffee Hall, Room B112 (more)...</t>
  </si>
  <si>
    <t>BIO*580*03 (33858) Junior Seminar</t>
  </si>
  <si>
    <t>08/25/2015-12/15/2015 Lecture Monday, Wednesday, Friday 11:00AM - 11:50AM, Steffee Hall, Room B201 (more)...</t>
  </si>
  <si>
    <t>BIO*580*04 (33859) Junior Seminar</t>
  </si>
  <si>
    <t>08/25/2015-12/15/2015 Lecture Tuesday, Thursday 09:30AM - 10:45AM, Steffee Hall, Room B302 (more)...</t>
  </si>
  <si>
    <t>ends by 6, = 4 cr,  num &lt; 700 (senior is 600's  )</t>
  </si>
  <si>
    <t>MW</t>
  </si>
  <si>
    <t>MWF</t>
  </si>
  <si>
    <t>TTh</t>
  </si>
  <si>
    <t>"NF</t>
  </si>
  <si>
    <t>F LAB</t>
  </si>
  <si>
    <t>MTWF</t>
  </si>
  <si>
    <t>mwtf</t>
  </si>
  <si>
    <t>NF</t>
  </si>
  <si>
    <t>NF'</t>
  </si>
  <si>
    <t>SUM</t>
  </si>
  <si>
    <t>percent F</t>
  </si>
  <si>
    <t>traditional with some erosion to 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</si>
</sst>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 wrapText="1"/>
    </xf>
    <xf numFmtId="0" fontId="2" fillId="0" borderId="0" xfId="1" applyAlignment="1">
      <alignment vertical="center" wrapText="1"/>
    </xf>
    <xf numFmtId="16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1" applyAlignment="1">
      <alignment vertical="center" wrapText="1"/>
    </xf>
    <xf numFmtId="16" fontId="0" fillId="0" borderId="0" xfId="0" applyNumberFormat="1" applyAlignment="1">
      <alignment vertical="center" wrapText="1"/>
    </xf>
    <xf numFmtId="0" fontId="2" fillId="0" borderId="0" xfId="1"/>
    <xf numFmtId="0" fontId="0" fillId="0" borderId="0" xfId="0" applyAlignment="1">
      <alignment vertical="center" wrapText="1"/>
    </xf>
    <xf numFmtId="0" fontId="2" fillId="0" borderId="0" xfId="1" applyAlignment="1">
      <alignment vertical="center" wrapText="1"/>
    </xf>
    <xf numFmtId="16" fontId="0" fillId="0" borderId="0" xfId="0" applyNumberFormat="1" applyAlignment="1">
      <alignment vertical="center" wrapText="1"/>
    </xf>
    <xf numFmtId="17" fontId="0" fillId="0" borderId="0" xfId="0" applyNumberFormat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javascript:void(0);" TargetMode="External"/><Relationship Id="rId299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63" Type="http://schemas.openxmlformats.org/officeDocument/2006/relationships/hyperlink" Target="javascript:void(0);" TargetMode="External"/><Relationship Id="rId159" Type="http://schemas.openxmlformats.org/officeDocument/2006/relationships/hyperlink" Target="javascript:void(0);" TargetMode="External"/><Relationship Id="rId324" Type="http://schemas.openxmlformats.org/officeDocument/2006/relationships/hyperlink" Target="javascript:void(0);" TargetMode="External"/><Relationship Id="rId366" Type="http://schemas.openxmlformats.org/officeDocument/2006/relationships/hyperlink" Target="javascript:void(0);" TargetMode="External"/><Relationship Id="rId531" Type="http://schemas.openxmlformats.org/officeDocument/2006/relationships/hyperlink" Target="javascript:void(0);" TargetMode="External"/><Relationship Id="rId170" Type="http://schemas.openxmlformats.org/officeDocument/2006/relationships/hyperlink" Target="javascript:void(0);" TargetMode="External"/><Relationship Id="rId226" Type="http://schemas.openxmlformats.org/officeDocument/2006/relationships/hyperlink" Target="javascript:void(0);" TargetMode="External"/><Relationship Id="rId433" Type="http://schemas.openxmlformats.org/officeDocument/2006/relationships/hyperlink" Target="javascript:void(0);" TargetMode="External"/><Relationship Id="rId268" Type="http://schemas.openxmlformats.org/officeDocument/2006/relationships/hyperlink" Target="javascript:void(0);" TargetMode="External"/><Relationship Id="rId475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74" Type="http://schemas.openxmlformats.org/officeDocument/2006/relationships/hyperlink" Target="javascript:void(0);" TargetMode="External"/><Relationship Id="rId128" Type="http://schemas.openxmlformats.org/officeDocument/2006/relationships/hyperlink" Target="javascript:void(0);" TargetMode="External"/><Relationship Id="rId335" Type="http://schemas.openxmlformats.org/officeDocument/2006/relationships/hyperlink" Target="javascript:void(0);" TargetMode="External"/><Relationship Id="rId377" Type="http://schemas.openxmlformats.org/officeDocument/2006/relationships/hyperlink" Target="javascript:void(0);" TargetMode="External"/><Relationship Id="rId500" Type="http://schemas.openxmlformats.org/officeDocument/2006/relationships/hyperlink" Target="javascript:void(0);" TargetMode="External"/><Relationship Id="rId542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81" Type="http://schemas.openxmlformats.org/officeDocument/2006/relationships/hyperlink" Target="javascript:void(0);" TargetMode="External"/><Relationship Id="rId237" Type="http://schemas.openxmlformats.org/officeDocument/2006/relationships/hyperlink" Target="javascript:void(0);" TargetMode="External"/><Relationship Id="rId402" Type="http://schemas.openxmlformats.org/officeDocument/2006/relationships/hyperlink" Target="javascript:void(0);" TargetMode="External"/><Relationship Id="rId279" Type="http://schemas.openxmlformats.org/officeDocument/2006/relationships/hyperlink" Target="javascript:void(0);" TargetMode="External"/><Relationship Id="rId444" Type="http://schemas.openxmlformats.org/officeDocument/2006/relationships/hyperlink" Target="javascript:void(0);" TargetMode="External"/><Relationship Id="rId486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139" Type="http://schemas.openxmlformats.org/officeDocument/2006/relationships/hyperlink" Target="javascript:void(0);" TargetMode="External"/><Relationship Id="rId290" Type="http://schemas.openxmlformats.org/officeDocument/2006/relationships/hyperlink" Target="javascript:void(0);" TargetMode="External"/><Relationship Id="rId304" Type="http://schemas.openxmlformats.org/officeDocument/2006/relationships/hyperlink" Target="javascript:void(0);" TargetMode="External"/><Relationship Id="rId346" Type="http://schemas.openxmlformats.org/officeDocument/2006/relationships/hyperlink" Target="javascript:void(0);" TargetMode="External"/><Relationship Id="rId388" Type="http://schemas.openxmlformats.org/officeDocument/2006/relationships/hyperlink" Target="javascript:void(0);" TargetMode="External"/><Relationship Id="rId511" Type="http://schemas.openxmlformats.org/officeDocument/2006/relationships/hyperlink" Target="javascript:void(0);" TargetMode="External"/><Relationship Id="rId553" Type="http://schemas.openxmlformats.org/officeDocument/2006/relationships/hyperlink" Target="javascript:void(0);" TargetMode="External"/><Relationship Id="rId85" Type="http://schemas.openxmlformats.org/officeDocument/2006/relationships/hyperlink" Target="javascript:void(0);" TargetMode="External"/><Relationship Id="rId150" Type="http://schemas.openxmlformats.org/officeDocument/2006/relationships/hyperlink" Target="javascript:void(0);" TargetMode="External"/><Relationship Id="rId192" Type="http://schemas.openxmlformats.org/officeDocument/2006/relationships/hyperlink" Target="javascript:void(0);" TargetMode="External"/><Relationship Id="rId206" Type="http://schemas.openxmlformats.org/officeDocument/2006/relationships/hyperlink" Target="javascript:void(0);" TargetMode="External"/><Relationship Id="rId413" Type="http://schemas.openxmlformats.org/officeDocument/2006/relationships/hyperlink" Target="javascript:void(0);" TargetMode="External"/><Relationship Id="rId248" Type="http://schemas.openxmlformats.org/officeDocument/2006/relationships/hyperlink" Target="javascript:void(0);" TargetMode="External"/><Relationship Id="rId455" Type="http://schemas.openxmlformats.org/officeDocument/2006/relationships/hyperlink" Target="javascript:void(0);" TargetMode="External"/><Relationship Id="rId49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08" Type="http://schemas.openxmlformats.org/officeDocument/2006/relationships/hyperlink" Target="javascript:void(0);" TargetMode="External"/><Relationship Id="rId315" Type="http://schemas.openxmlformats.org/officeDocument/2006/relationships/hyperlink" Target="javascript:void(0);" TargetMode="External"/><Relationship Id="rId357" Type="http://schemas.openxmlformats.org/officeDocument/2006/relationships/hyperlink" Target="javascript:void(0);" TargetMode="External"/><Relationship Id="rId522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96" Type="http://schemas.openxmlformats.org/officeDocument/2006/relationships/hyperlink" Target="javascript:void(0);" TargetMode="External"/><Relationship Id="rId161" Type="http://schemas.openxmlformats.org/officeDocument/2006/relationships/hyperlink" Target="javascript:void(0);" TargetMode="External"/><Relationship Id="rId217" Type="http://schemas.openxmlformats.org/officeDocument/2006/relationships/hyperlink" Target="javascript:void(0);" TargetMode="External"/><Relationship Id="rId399" Type="http://schemas.openxmlformats.org/officeDocument/2006/relationships/hyperlink" Target="javascript:void(0);" TargetMode="External"/><Relationship Id="rId564" Type="http://schemas.openxmlformats.org/officeDocument/2006/relationships/hyperlink" Target="javascript:void(0);" TargetMode="External"/><Relationship Id="rId259" Type="http://schemas.openxmlformats.org/officeDocument/2006/relationships/hyperlink" Target="javascript:void(0);" TargetMode="External"/><Relationship Id="rId424" Type="http://schemas.openxmlformats.org/officeDocument/2006/relationships/hyperlink" Target="javascript:void(0);" TargetMode="External"/><Relationship Id="rId466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119" Type="http://schemas.openxmlformats.org/officeDocument/2006/relationships/hyperlink" Target="javascript:void(0);" TargetMode="External"/><Relationship Id="rId270" Type="http://schemas.openxmlformats.org/officeDocument/2006/relationships/hyperlink" Target="javascript:void(0);" TargetMode="External"/><Relationship Id="rId326" Type="http://schemas.openxmlformats.org/officeDocument/2006/relationships/hyperlink" Target="javascript:void(0);" TargetMode="External"/><Relationship Id="rId533" Type="http://schemas.openxmlformats.org/officeDocument/2006/relationships/hyperlink" Target="javascript:void(0);" TargetMode="External"/><Relationship Id="rId65" Type="http://schemas.openxmlformats.org/officeDocument/2006/relationships/hyperlink" Target="javascript:void(0);" TargetMode="External"/><Relationship Id="rId130" Type="http://schemas.openxmlformats.org/officeDocument/2006/relationships/hyperlink" Target="javascript:void(0);" TargetMode="External"/><Relationship Id="rId368" Type="http://schemas.openxmlformats.org/officeDocument/2006/relationships/hyperlink" Target="javascript:void(0);" TargetMode="External"/><Relationship Id="rId172" Type="http://schemas.openxmlformats.org/officeDocument/2006/relationships/hyperlink" Target="javascript:void(0);" TargetMode="External"/><Relationship Id="rId228" Type="http://schemas.openxmlformats.org/officeDocument/2006/relationships/hyperlink" Target="javascript:void(0);" TargetMode="External"/><Relationship Id="rId435" Type="http://schemas.openxmlformats.org/officeDocument/2006/relationships/hyperlink" Target="javascript:void(0);" TargetMode="External"/><Relationship Id="rId477" Type="http://schemas.openxmlformats.org/officeDocument/2006/relationships/hyperlink" Target="javascript:void(0);" TargetMode="External"/><Relationship Id="rId281" Type="http://schemas.openxmlformats.org/officeDocument/2006/relationships/hyperlink" Target="javascript:void(0);" TargetMode="External"/><Relationship Id="rId337" Type="http://schemas.openxmlformats.org/officeDocument/2006/relationships/hyperlink" Target="javascript:void(0);" TargetMode="External"/><Relationship Id="rId502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76" Type="http://schemas.openxmlformats.org/officeDocument/2006/relationships/hyperlink" Target="javascript:void(0);" TargetMode="External"/><Relationship Id="rId141" Type="http://schemas.openxmlformats.org/officeDocument/2006/relationships/hyperlink" Target="javascript:void(0);" TargetMode="External"/><Relationship Id="rId379" Type="http://schemas.openxmlformats.org/officeDocument/2006/relationships/hyperlink" Target="javascript:void(0);" TargetMode="External"/><Relationship Id="rId544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83" Type="http://schemas.openxmlformats.org/officeDocument/2006/relationships/hyperlink" Target="javascript:void(0);" TargetMode="External"/><Relationship Id="rId239" Type="http://schemas.openxmlformats.org/officeDocument/2006/relationships/hyperlink" Target="javascript:void(0);" TargetMode="External"/><Relationship Id="rId390" Type="http://schemas.openxmlformats.org/officeDocument/2006/relationships/hyperlink" Target="javascript:void(0);" TargetMode="External"/><Relationship Id="rId404" Type="http://schemas.openxmlformats.org/officeDocument/2006/relationships/hyperlink" Target="javascript:void(0);" TargetMode="External"/><Relationship Id="rId446" Type="http://schemas.openxmlformats.org/officeDocument/2006/relationships/hyperlink" Target="javascript:void(0);" TargetMode="External"/><Relationship Id="rId250" Type="http://schemas.openxmlformats.org/officeDocument/2006/relationships/hyperlink" Target="javascript:void(0);" TargetMode="External"/><Relationship Id="rId292" Type="http://schemas.openxmlformats.org/officeDocument/2006/relationships/hyperlink" Target="javascript:void(0);" TargetMode="External"/><Relationship Id="rId306" Type="http://schemas.openxmlformats.org/officeDocument/2006/relationships/hyperlink" Target="javascript:void(0);" TargetMode="External"/><Relationship Id="rId488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87" Type="http://schemas.openxmlformats.org/officeDocument/2006/relationships/hyperlink" Target="javascript:void(0);" TargetMode="External"/><Relationship Id="rId110" Type="http://schemas.openxmlformats.org/officeDocument/2006/relationships/hyperlink" Target="javascript:void(0);" TargetMode="External"/><Relationship Id="rId348" Type="http://schemas.openxmlformats.org/officeDocument/2006/relationships/hyperlink" Target="javascript:void(0);" TargetMode="External"/><Relationship Id="rId513" Type="http://schemas.openxmlformats.org/officeDocument/2006/relationships/hyperlink" Target="javascript:void(0);" TargetMode="External"/><Relationship Id="rId555" Type="http://schemas.openxmlformats.org/officeDocument/2006/relationships/hyperlink" Target="javascript:void(0);" TargetMode="External"/><Relationship Id="rId152" Type="http://schemas.openxmlformats.org/officeDocument/2006/relationships/hyperlink" Target="javascript:void(0);" TargetMode="External"/><Relationship Id="rId194" Type="http://schemas.openxmlformats.org/officeDocument/2006/relationships/hyperlink" Target="javascript:void(0);" TargetMode="External"/><Relationship Id="rId208" Type="http://schemas.openxmlformats.org/officeDocument/2006/relationships/hyperlink" Target="javascript:void(0);" TargetMode="External"/><Relationship Id="rId415" Type="http://schemas.openxmlformats.org/officeDocument/2006/relationships/hyperlink" Target="javascript:void(0);" TargetMode="External"/><Relationship Id="rId457" Type="http://schemas.openxmlformats.org/officeDocument/2006/relationships/hyperlink" Target="javascript:void(0);" TargetMode="External"/><Relationship Id="rId261" Type="http://schemas.openxmlformats.org/officeDocument/2006/relationships/hyperlink" Target="javascript:void(0);" TargetMode="External"/><Relationship Id="rId49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56" Type="http://schemas.openxmlformats.org/officeDocument/2006/relationships/hyperlink" Target="javascript:void(0);" TargetMode="External"/><Relationship Id="rId317" Type="http://schemas.openxmlformats.org/officeDocument/2006/relationships/hyperlink" Target="javascript:void(0);" TargetMode="External"/><Relationship Id="rId359" Type="http://schemas.openxmlformats.org/officeDocument/2006/relationships/hyperlink" Target="javascript:void(0);" TargetMode="External"/><Relationship Id="rId524" Type="http://schemas.openxmlformats.org/officeDocument/2006/relationships/hyperlink" Target="javascript:void(0);" TargetMode="External"/><Relationship Id="rId566" Type="http://schemas.openxmlformats.org/officeDocument/2006/relationships/hyperlink" Target="javascript:void(0);" TargetMode="External"/><Relationship Id="rId98" Type="http://schemas.openxmlformats.org/officeDocument/2006/relationships/hyperlink" Target="javascript:void(0);" TargetMode="External"/><Relationship Id="rId121" Type="http://schemas.openxmlformats.org/officeDocument/2006/relationships/hyperlink" Target="javascript:void(0);" TargetMode="External"/><Relationship Id="rId163" Type="http://schemas.openxmlformats.org/officeDocument/2006/relationships/hyperlink" Target="javascript:void(0);" TargetMode="External"/><Relationship Id="rId219" Type="http://schemas.openxmlformats.org/officeDocument/2006/relationships/hyperlink" Target="javascript:void(0);" TargetMode="External"/><Relationship Id="rId370" Type="http://schemas.openxmlformats.org/officeDocument/2006/relationships/hyperlink" Target="javascript:void(0);" TargetMode="External"/><Relationship Id="rId426" Type="http://schemas.openxmlformats.org/officeDocument/2006/relationships/hyperlink" Target="javascript:void(0);" TargetMode="External"/><Relationship Id="rId230" Type="http://schemas.openxmlformats.org/officeDocument/2006/relationships/hyperlink" Target="javascript:void(0);" TargetMode="External"/><Relationship Id="rId468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67" Type="http://schemas.openxmlformats.org/officeDocument/2006/relationships/hyperlink" Target="javascript:void(0);" TargetMode="External"/><Relationship Id="rId272" Type="http://schemas.openxmlformats.org/officeDocument/2006/relationships/hyperlink" Target="javascript:void(0);" TargetMode="External"/><Relationship Id="rId328" Type="http://schemas.openxmlformats.org/officeDocument/2006/relationships/hyperlink" Target="javascript:void(0);" TargetMode="External"/><Relationship Id="rId535" Type="http://schemas.openxmlformats.org/officeDocument/2006/relationships/hyperlink" Target="javascript:void(0);" TargetMode="External"/><Relationship Id="rId132" Type="http://schemas.openxmlformats.org/officeDocument/2006/relationships/hyperlink" Target="javascript:void(0);" TargetMode="External"/><Relationship Id="rId174" Type="http://schemas.openxmlformats.org/officeDocument/2006/relationships/hyperlink" Target="javascript:void(0);" TargetMode="External"/><Relationship Id="rId381" Type="http://schemas.openxmlformats.org/officeDocument/2006/relationships/hyperlink" Target="javascript:void(0);" TargetMode="External"/><Relationship Id="rId241" Type="http://schemas.openxmlformats.org/officeDocument/2006/relationships/hyperlink" Target="javascript:void(0);" TargetMode="External"/><Relationship Id="rId437" Type="http://schemas.openxmlformats.org/officeDocument/2006/relationships/hyperlink" Target="javascript:void(0);" TargetMode="External"/><Relationship Id="rId479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283" Type="http://schemas.openxmlformats.org/officeDocument/2006/relationships/hyperlink" Target="javascript:void(0);" TargetMode="External"/><Relationship Id="rId339" Type="http://schemas.openxmlformats.org/officeDocument/2006/relationships/hyperlink" Target="javascript:void(0);" TargetMode="External"/><Relationship Id="rId490" Type="http://schemas.openxmlformats.org/officeDocument/2006/relationships/hyperlink" Target="javascript:void(0);" TargetMode="External"/><Relationship Id="rId504" Type="http://schemas.openxmlformats.org/officeDocument/2006/relationships/hyperlink" Target="javascript:void(0);" TargetMode="External"/><Relationship Id="rId546" Type="http://schemas.openxmlformats.org/officeDocument/2006/relationships/hyperlink" Target="javascript:void(0);" TargetMode="External"/><Relationship Id="rId78" Type="http://schemas.openxmlformats.org/officeDocument/2006/relationships/hyperlink" Target="javascript:void(0);" TargetMode="External"/><Relationship Id="rId101" Type="http://schemas.openxmlformats.org/officeDocument/2006/relationships/hyperlink" Target="javascript:void(0);" TargetMode="External"/><Relationship Id="rId143" Type="http://schemas.openxmlformats.org/officeDocument/2006/relationships/hyperlink" Target="javascript:void(0);" TargetMode="External"/><Relationship Id="rId185" Type="http://schemas.openxmlformats.org/officeDocument/2006/relationships/hyperlink" Target="javascript:void(0);" TargetMode="External"/><Relationship Id="rId350" Type="http://schemas.openxmlformats.org/officeDocument/2006/relationships/hyperlink" Target="javascript:void(0);" TargetMode="External"/><Relationship Id="rId406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210" Type="http://schemas.openxmlformats.org/officeDocument/2006/relationships/hyperlink" Target="javascript:void(0);" TargetMode="External"/><Relationship Id="rId392" Type="http://schemas.openxmlformats.org/officeDocument/2006/relationships/hyperlink" Target="javascript:void(0);" TargetMode="External"/><Relationship Id="rId427" Type="http://schemas.openxmlformats.org/officeDocument/2006/relationships/hyperlink" Target="javascript:void(0);" TargetMode="External"/><Relationship Id="rId448" Type="http://schemas.openxmlformats.org/officeDocument/2006/relationships/hyperlink" Target="javascript:void(0);" TargetMode="External"/><Relationship Id="rId469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231" Type="http://schemas.openxmlformats.org/officeDocument/2006/relationships/hyperlink" Target="javascript:void(0);" TargetMode="External"/><Relationship Id="rId252" Type="http://schemas.openxmlformats.org/officeDocument/2006/relationships/hyperlink" Target="javascript:void(0);" TargetMode="External"/><Relationship Id="rId273" Type="http://schemas.openxmlformats.org/officeDocument/2006/relationships/hyperlink" Target="javascript:void(0);" TargetMode="External"/><Relationship Id="rId294" Type="http://schemas.openxmlformats.org/officeDocument/2006/relationships/hyperlink" Target="javascript:void(0);" TargetMode="External"/><Relationship Id="rId308" Type="http://schemas.openxmlformats.org/officeDocument/2006/relationships/hyperlink" Target="javascript:void(0);" TargetMode="External"/><Relationship Id="rId329" Type="http://schemas.openxmlformats.org/officeDocument/2006/relationships/hyperlink" Target="javascript:void(0);" TargetMode="External"/><Relationship Id="rId480" Type="http://schemas.openxmlformats.org/officeDocument/2006/relationships/hyperlink" Target="javascript:void(0);" TargetMode="External"/><Relationship Id="rId515" Type="http://schemas.openxmlformats.org/officeDocument/2006/relationships/hyperlink" Target="javascript:void(0);" TargetMode="External"/><Relationship Id="rId536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68" Type="http://schemas.openxmlformats.org/officeDocument/2006/relationships/hyperlink" Target="javascript:void(0);" TargetMode="External"/><Relationship Id="rId89" Type="http://schemas.openxmlformats.org/officeDocument/2006/relationships/hyperlink" Target="javascript:void(0);" TargetMode="External"/><Relationship Id="rId112" Type="http://schemas.openxmlformats.org/officeDocument/2006/relationships/hyperlink" Target="javascript:void(0);" TargetMode="External"/><Relationship Id="rId133" Type="http://schemas.openxmlformats.org/officeDocument/2006/relationships/hyperlink" Target="javascript:void(0);" TargetMode="External"/><Relationship Id="rId154" Type="http://schemas.openxmlformats.org/officeDocument/2006/relationships/hyperlink" Target="javascript:void(0);" TargetMode="External"/><Relationship Id="rId175" Type="http://schemas.openxmlformats.org/officeDocument/2006/relationships/hyperlink" Target="javascript:void(0);" TargetMode="External"/><Relationship Id="rId340" Type="http://schemas.openxmlformats.org/officeDocument/2006/relationships/hyperlink" Target="javascript:void(0);" TargetMode="External"/><Relationship Id="rId361" Type="http://schemas.openxmlformats.org/officeDocument/2006/relationships/hyperlink" Target="javascript:void(0);" TargetMode="External"/><Relationship Id="rId557" Type="http://schemas.openxmlformats.org/officeDocument/2006/relationships/hyperlink" Target="javascript:void(0);" TargetMode="External"/><Relationship Id="rId196" Type="http://schemas.openxmlformats.org/officeDocument/2006/relationships/hyperlink" Target="javascript:void(0);" TargetMode="External"/><Relationship Id="rId200" Type="http://schemas.openxmlformats.org/officeDocument/2006/relationships/hyperlink" Target="javascript:void(0);" TargetMode="External"/><Relationship Id="rId382" Type="http://schemas.openxmlformats.org/officeDocument/2006/relationships/hyperlink" Target="javascript:void(0);" TargetMode="External"/><Relationship Id="rId417" Type="http://schemas.openxmlformats.org/officeDocument/2006/relationships/hyperlink" Target="javascript:void(0);" TargetMode="External"/><Relationship Id="rId438" Type="http://schemas.openxmlformats.org/officeDocument/2006/relationships/hyperlink" Target="javascript:void(0);" TargetMode="External"/><Relationship Id="rId459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21" Type="http://schemas.openxmlformats.org/officeDocument/2006/relationships/hyperlink" Target="javascript:void(0);" TargetMode="External"/><Relationship Id="rId242" Type="http://schemas.openxmlformats.org/officeDocument/2006/relationships/hyperlink" Target="javascript:void(0);" TargetMode="External"/><Relationship Id="rId263" Type="http://schemas.openxmlformats.org/officeDocument/2006/relationships/hyperlink" Target="javascript:void(0);" TargetMode="External"/><Relationship Id="rId284" Type="http://schemas.openxmlformats.org/officeDocument/2006/relationships/hyperlink" Target="javascript:void(0);" TargetMode="External"/><Relationship Id="rId319" Type="http://schemas.openxmlformats.org/officeDocument/2006/relationships/hyperlink" Target="javascript:void(0);" TargetMode="External"/><Relationship Id="rId470" Type="http://schemas.openxmlformats.org/officeDocument/2006/relationships/hyperlink" Target="javascript:void(0);" TargetMode="External"/><Relationship Id="rId491" Type="http://schemas.openxmlformats.org/officeDocument/2006/relationships/hyperlink" Target="javascript:void(0);" TargetMode="External"/><Relationship Id="rId505" Type="http://schemas.openxmlformats.org/officeDocument/2006/relationships/hyperlink" Target="javascript:void(0);" TargetMode="External"/><Relationship Id="rId526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79" Type="http://schemas.openxmlformats.org/officeDocument/2006/relationships/hyperlink" Target="javascript:void(0);" TargetMode="External"/><Relationship Id="rId102" Type="http://schemas.openxmlformats.org/officeDocument/2006/relationships/hyperlink" Target="javascript:void(0);" TargetMode="External"/><Relationship Id="rId123" Type="http://schemas.openxmlformats.org/officeDocument/2006/relationships/hyperlink" Target="javascript:void(0);" TargetMode="External"/><Relationship Id="rId144" Type="http://schemas.openxmlformats.org/officeDocument/2006/relationships/hyperlink" Target="javascript:void(0);" TargetMode="External"/><Relationship Id="rId330" Type="http://schemas.openxmlformats.org/officeDocument/2006/relationships/hyperlink" Target="javascript:void(0);" TargetMode="External"/><Relationship Id="rId547" Type="http://schemas.openxmlformats.org/officeDocument/2006/relationships/hyperlink" Target="javascript:void(0);" TargetMode="External"/><Relationship Id="rId568" Type="http://schemas.openxmlformats.org/officeDocument/2006/relationships/hyperlink" Target="javascript:void(0);" TargetMode="External"/><Relationship Id="rId90" Type="http://schemas.openxmlformats.org/officeDocument/2006/relationships/hyperlink" Target="javascript:void(0);" TargetMode="External"/><Relationship Id="rId165" Type="http://schemas.openxmlformats.org/officeDocument/2006/relationships/hyperlink" Target="javascript:void(0);" TargetMode="External"/><Relationship Id="rId186" Type="http://schemas.openxmlformats.org/officeDocument/2006/relationships/hyperlink" Target="javascript:void(0);" TargetMode="External"/><Relationship Id="rId351" Type="http://schemas.openxmlformats.org/officeDocument/2006/relationships/hyperlink" Target="javascript:void(0);" TargetMode="External"/><Relationship Id="rId372" Type="http://schemas.openxmlformats.org/officeDocument/2006/relationships/hyperlink" Target="javascript:void(0);" TargetMode="External"/><Relationship Id="rId393" Type="http://schemas.openxmlformats.org/officeDocument/2006/relationships/hyperlink" Target="javascript:void(0);" TargetMode="External"/><Relationship Id="rId407" Type="http://schemas.openxmlformats.org/officeDocument/2006/relationships/hyperlink" Target="javascript:void(0);" TargetMode="External"/><Relationship Id="rId428" Type="http://schemas.openxmlformats.org/officeDocument/2006/relationships/hyperlink" Target="javascript:void(0);" TargetMode="External"/><Relationship Id="rId449" Type="http://schemas.openxmlformats.org/officeDocument/2006/relationships/hyperlink" Target="javascript:void(0);" TargetMode="External"/><Relationship Id="rId211" Type="http://schemas.openxmlformats.org/officeDocument/2006/relationships/hyperlink" Target="javascript:void(0);" TargetMode="External"/><Relationship Id="rId232" Type="http://schemas.openxmlformats.org/officeDocument/2006/relationships/hyperlink" Target="javascript:void(0);" TargetMode="External"/><Relationship Id="rId253" Type="http://schemas.openxmlformats.org/officeDocument/2006/relationships/hyperlink" Target="javascript:void(0);" TargetMode="External"/><Relationship Id="rId274" Type="http://schemas.openxmlformats.org/officeDocument/2006/relationships/hyperlink" Target="javascript:void(0);" TargetMode="External"/><Relationship Id="rId295" Type="http://schemas.openxmlformats.org/officeDocument/2006/relationships/hyperlink" Target="javascript:void(0);" TargetMode="External"/><Relationship Id="rId309" Type="http://schemas.openxmlformats.org/officeDocument/2006/relationships/hyperlink" Target="javascript:void(0);" TargetMode="External"/><Relationship Id="rId460" Type="http://schemas.openxmlformats.org/officeDocument/2006/relationships/hyperlink" Target="javascript:void(0);" TargetMode="External"/><Relationship Id="rId481" Type="http://schemas.openxmlformats.org/officeDocument/2006/relationships/hyperlink" Target="javascript:void(0);" TargetMode="External"/><Relationship Id="rId516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69" Type="http://schemas.openxmlformats.org/officeDocument/2006/relationships/hyperlink" Target="javascript:void(0);" TargetMode="External"/><Relationship Id="rId113" Type="http://schemas.openxmlformats.org/officeDocument/2006/relationships/hyperlink" Target="javascript:void(0);" TargetMode="External"/><Relationship Id="rId134" Type="http://schemas.openxmlformats.org/officeDocument/2006/relationships/hyperlink" Target="javascript:void(0);" TargetMode="External"/><Relationship Id="rId320" Type="http://schemas.openxmlformats.org/officeDocument/2006/relationships/hyperlink" Target="javascript:void(0);" TargetMode="External"/><Relationship Id="rId537" Type="http://schemas.openxmlformats.org/officeDocument/2006/relationships/hyperlink" Target="javascript:void(0);" TargetMode="External"/><Relationship Id="rId558" Type="http://schemas.openxmlformats.org/officeDocument/2006/relationships/hyperlink" Target="javascript:void(0);" TargetMode="External"/><Relationship Id="rId80" Type="http://schemas.openxmlformats.org/officeDocument/2006/relationships/hyperlink" Target="javascript:void(0);" TargetMode="External"/><Relationship Id="rId155" Type="http://schemas.openxmlformats.org/officeDocument/2006/relationships/hyperlink" Target="javascript:void(0);" TargetMode="External"/><Relationship Id="rId176" Type="http://schemas.openxmlformats.org/officeDocument/2006/relationships/hyperlink" Target="javascript:void(0);" TargetMode="External"/><Relationship Id="rId197" Type="http://schemas.openxmlformats.org/officeDocument/2006/relationships/hyperlink" Target="javascript:void(0);" TargetMode="External"/><Relationship Id="rId341" Type="http://schemas.openxmlformats.org/officeDocument/2006/relationships/hyperlink" Target="javascript:void(0);" TargetMode="External"/><Relationship Id="rId362" Type="http://schemas.openxmlformats.org/officeDocument/2006/relationships/hyperlink" Target="javascript:void(0);" TargetMode="External"/><Relationship Id="rId383" Type="http://schemas.openxmlformats.org/officeDocument/2006/relationships/hyperlink" Target="javascript:void(0);" TargetMode="External"/><Relationship Id="rId418" Type="http://schemas.openxmlformats.org/officeDocument/2006/relationships/hyperlink" Target="javascript:void(0);" TargetMode="External"/><Relationship Id="rId439" Type="http://schemas.openxmlformats.org/officeDocument/2006/relationships/hyperlink" Target="javascript:void(0);" TargetMode="External"/><Relationship Id="rId201" Type="http://schemas.openxmlformats.org/officeDocument/2006/relationships/hyperlink" Target="javascript:void(0);" TargetMode="External"/><Relationship Id="rId222" Type="http://schemas.openxmlformats.org/officeDocument/2006/relationships/hyperlink" Target="javascript:void(0);" TargetMode="External"/><Relationship Id="rId243" Type="http://schemas.openxmlformats.org/officeDocument/2006/relationships/hyperlink" Target="javascript:void(0);" TargetMode="External"/><Relationship Id="rId264" Type="http://schemas.openxmlformats.org/officeDocument/2006/relationships/hyperlink" Target="javascript:void(0);" TargetMode="External"/><Relationship Id="rId285" Type="http://schemas.openxmlformats.org/officeDocument/2006/relationships/hyperlink" Target="javascript:void(0);" TargetMode="External"/><Relationship Id="rId450" Type="http://schemas.openxmlformats.org/officeDocument/2006/relationships/hyperlink" Target="javascript:void(0);" TargetMode="External"/><Relationship Id="rId471" Type="http://schemas.openxmlformats.org/officeDocument/2006/relationships/hyperlink" Target="javascript:void(0);" TargetMode="External"/><Relationship Id="rId506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103" Type="http://schemas.openxmlformats.org/officeDocument/2006/relationships/hyperlink" Target="javascript:void(0);" TargetMode="External"/><Relationship Id="rId124" Type="http://schemas.openxmlformats.org/officeDocument/2006/relationships/hyperlink" Target="javascript:void(0);" TargetMode="External"/><Relationship Id="rId310" Type="http://schemas.openxmlformats.org/officeDocument/2006/relationships/hyperlink" Target="javascript:void(0);" TargetMode="External"/><Relationship Id="rId492" Type="http://schemas.openxmlformats.org/officeDocument/2006/relationships/hyperlink" Target="javascript:void(0);" TargetMode="External"/><Relationship Id="rId527" Type="http://schemas.openxmlformats.org/officeDocument/2006/relationships/hyperlink" Target="javascript:void(0);" TargetMode="External"/><Relationship Id="rId548" Type="http://schemas.openxmlformats.org/officeDocument/2006/relationships/hyperlink" Target="javascript:void(0);" TargetMode="External"/><Relationship Id="rId569" Type="http://schemas.openxmlformats.org/officeDocument/2006/relationships/hyperlink" Target="javascript:void(0);" TargetMode="External"/><Relationship Id="rId70" Type="http://schemas.openxmlformats.org/officeDocument/2006/relationships/hyperlink" Target="javascript:void(0);" TargetMode="External"/><Relationship Id="rId91" Type="http://schemas.openxmlformats.org/officeDocument/2006/relationships/hyperlink" Target="javascript:void(0);" TargetMode="External"/><Relationship Id="rId145" Type="http://schemas.openxmlformats.org/officeDocument/2006/relationships/hyperlink" Target="javascript:void(0);" TargetMode="External"/><Relationship Id="rId166" Type="http://schemas.openxmlformats.org/officeDocument/2006/relationships/hyperlink" Target="javascript:void(0);" TargetMode="External"/><Relationship Id="rId187" Type="http://schemas.openxmlformats.org/officeDocument/2006/relationships/hyperlink" Target="javascript:void(0);" TargetMode="External"/><Relationship Id="rId331" Type="http://schemas.openxmlformats.org/officeDocument/2006/relationships/hyperlink" Target="javascript:void(0);" TargetMode="External"/><Relationship Id="rId352" Type="http://schemas.openxmlformats.org/officeDocument/2006/relationships/hyperlink" Target="javascript:void(0);" TargetMode="External"/><Relationship Id="rId373" Type="http://schemas.openxmlformats.org/officeDocument/2006/relationships/hyperlink" Target="javascript:void(0);" TargetMode="External"/><Relationship Id="rId394" Type="http://schemas.openxmlformats.org/officeDocument/2006/relationships/hyperlink" Target="javascript:void(0);" TargetMode="External"/><Relationship Id="rId408" Type="http://schemas.openxmlformats.org/officeDocument/2006/relationships/hyperlink" Target="javascript:void(0);" TargetMode="External"/><Relationship Id="rId429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212" Type="http://schemas.openxmlformats.org/officeDocument/2006/relationships/hyperlink" Target="javascript:void(0);" TargetMode="External"/><Relationship Id="rId233" Type="http://schemas.openxmlformats.org/officeDocument/2006/relationships/hyperlink" Target="javascript:void(0);" TargetMode="External"/><Relationship Id="rId254" Type="http://schemas.openxmlformats.org/officeDocument/2006/relationships/hyperlink" Target="javascript:void(0);" TargetMode="External"/><Relationship Id="rId440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114" Type="http://schemas.openxmlformats.org/officeDocument/2006/relationships/hyperlink" Target="javascript:void(0);" TargetMode="External"/><Relationship Id="rId275" Type="http://schemas.openxmlformats.org/officeDocument/2006/relationships/hyperlink" Target="javascript:void(0);" TargetMode="External"/><Relationship Id="rId296" Type="http://schemas.openxmlformats.org/officeDocument/2006/relationships/hyperlink" Target="javascript:void(0);" TargetMode="External"/><Relationship Id="rId300" Type="http://schemas.openxmlformats.org/officeDocument/2006/relationships/hyperlink" Target="javascript:void(0);" TargetMode="External"/><Relationship Id="rId461" Type="http://schemas.openxmlformats.org/officeDocument/2006/relationships/hyperlink" Target="javascript:void(0);" TargetMode="External"/><Relationship Id="rId482" Type="http://schemas.openxmlformats.org/officeDocument/2006/relationships/hyperlink" Target="javascript:void(0);" TargetMode="External"/><Relationship Id="rId517" Type="http://schemas.openxmlformats.org/officeDocument/2006/relationships/hyperlink" Target="javascript:void(0);" TargetMode="External"/><Relationship Id="rId538" Type="http://schemas.openxmlformats.org/officeDocument/2006/relationships/hyperlink" Target="https://webadvisor.allegheny.edu/WebAdvisor/WebAdvisor?TOKENIDX=4597874530&amp;SS=1&amp;APP=ST&amp;CONSTITUENCY=WBAD" TargetMode="External"/><Relationship Id="rId559" Type="http://schemas.openxmlformats.org/officeDocument/2006/relationships/hyperlink" Target="javascript:void(0);" TargetMode="External"/><Relationship Id="rId60" Type="http://schemas.openxmlformats.org/officeDocument/2006/relationships/hyperlink" Target="javascript:void(0);" TargetMode="External"/><Relationship Id="rId81" Type="http://schemas.openxmlformats.org/officeDocument/2006/relationships/hyperlink" Target="javascript:void(0);" TargetMode="External"/><Relationship Id="rId135" Type="http://schemas.openxmlformats.org/officeDocument/2006/relationships/hyperlink" Target="javascript:void(0);" TargetMode="External"/><Relationship Id="rId156" Type="http://schemas.openxmlformats.org/officeDocument/2006/relationships/hyperlink" Target="javascript:void(0);" TargetMode="External"/><Relationship Id="rId177" Type="http://schemas.openxmlformats.org/officeDocument/2006/relationships/hyperlink" Target="javascript:void(0);" TargetMode="External"/><Relationship Id="rId198" Type="http://schemas.openxmlformats.org/officeDocument/2006/relationships/hyperlink" Target="javascript:void(0);" TargetMode="External"/><Relationship Id="rId321" Type="http://schemas.openxmlformats.org/officeDocument/2006/relationships/hyperlink" Target="javascript:void(0);" TargetMode="External"/><Relationship Id="rId342" Type="http://schemas.openxmlformats.org/officeDocument/2006/relationships/hyperlink" Target="javascript:void(0);" TargetMode="External"/><Relationship Id="rId363" Type="http://schemas.openxmlformats.org/officeDocument/2006/relationships/hyperlink" Target="javascript:void(0);" TargetMode="External"/><Relationship Id="rId384" Type="http://schemas.openxmlformats.org/officeDocument/2006/relationships/hyperlink" Target="javascript:void(0);" TargetMode="External"/><Relationship Id="rId419" Type="http://schemas.openxmlformats.org/officeDocument/2006/relationships/hyperlink" Target="javascript:void(0);" TargetMode="External"/><Relationship Id="rId202" Type="http://schemas.openxmlformats.org/officeDocument/2006/relationships/hyperlink" Target="javascript:void(0);" TargetMode="External"/><Relationship Id="rId223" Type="http://schemas.openxmlformats.org/officeDocument/2006/relationships/hyperlink" Target="javascript:void(0);" TargetMode="External"/><Relationship Id="rId244" Type="http://schemas.openxmlformats.org/officeDocument/2006/relationships/hyperlink" Target="javascript:void(0);" TargetMode="External"/><Relationship Id="rId430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265" Type="http://schemas.openxmlformats.org/officeDocument/2006/relationships/hyperlink" Target="javascript:void(0);" TargetMode="External"/><Relationship Id="rId286" Type="http://schemas.openxmlformats.org/officeDocument/2006/relationships/hyperlink" Target="javascript:void(0);" TargetMode="External"/><Relationship Id="rId451" Type="http://schemas.openxmlformats.org/officeDocument/2006/relationships/hyperlink" Target="javascript:void(0);" TargetMode="External"/><Relationship Id="rId472" Type="http://schemas.openxmlformats.org/officeDocument/2006/relationships/hyperlink" Target="javascript:void(0);" TargetMode="External"/><Relationship Id="rId493" Type="http://schemas.openxmlformats.org/officeDocument/2006/relationships/hyperlink" Target="javascript:void(0);" TargetMode="External"/><Relationship Id="rId507" Type="http://schemas.openxmlformats.org/officeDocument/2006/relationships/hyperlink" Target="javascript:void(0);" TargetMode="External"/><Relationship Id="rId528" Type="http://schemas.openxmlformats.org/officeDocument/2006/relationships/hyperlink" Target="javascript:void(0);" TargetMode="External"/><Relationship Id="rId549" Type="http://schemas.openxmlformats.org/officeDocument/2006/relationships/hyperlink" Target="javascript:void(0);" TargetMode="External"/><Relationship Id="rId50" Type="http://schemas.openxmlformats.org/officeDocument/2006/relationships/hyperlink" Target="javascript:void(0);" TargetMode="External"/><Relationship Id="rId104" Type="http://schemas.openxmlformats.org/officeDocument/2006/relationships/hyperlink" Target="javascript:void(0);" TargetMode="External"/><Relationship Id="rId125" Type="http://schemas.openxmlformats.org/officeDocument/2006/relationships/hyperlink" Target="javascript:void(0);" TargetMode="External"/><Relationship Id="rId146" Type="http://schemas.openxmlformats.org/officeDocument/2006/relationships/hyperlink" Target="javascript:void(0);" TargetMode="External"/><Relationship Id="rId167" Type="http://schemas.openxmlformats.org/officeDocument/2006/relationships/hyperlink" Target="javascript:void(0);" TargetMode="External"/><Relationship Id="rId188" Type="http://schemas.openxmlformats.org/officeDocument/2006/relationships/hyperlink" Target="javascript:void(0);" TargetMode="External"/><Relationship Id="rId311" Type="http://schemas.openxmlformats.org/officeDocument/2006/relationships/hyperlink" Target="javascript:void(0);" TargetMode="External"/><Relationship Id="rId332" Type="http://schemas.openxmlformats.org/officeDocument/2006/relationships/hyperlink" Target="javascript:void(0);" TargetMode="External"/><Relationship Id="rId353" Type="http://schemas.openxmlformats.org/officeDocument/2006/relationships/hyperlink" Target="javascript:void(0);" TargetMode="External"/><Relationship Id="rId374" Type="http://schemas.openxmlformats.org/officeDocument/2006/relationships/hyperlink" Target="javascript:void(0);" TargetMode="External"/><Relationship Id="rId395" Type="http://schemas.openxmlformats.org/officeDocument/2006/relationships/hyperlink" Target="javascript:void(0);" TargetMode="External"/><Relationship Id="rId409" Type="http://schemas.openxmlformats.org/officeDocument/2006/relationships/hyperlink" Target="javascript:void(0);" TargetMode="External"/><Relationship Id="rId560" Type="http://schemas.openxmlformats.org/officeDocument/2006/relationships/hyperlink" Target="javascript:void(0);" TargetMode="External"/><Relationship Id="rId71" Type="http://schemas.openxmlformats.org/officeDocument/2006/relationships/hyperlink" Target="javascript:void(0);" TargetMode="External"/><Relationship Id="rId92" Type="http://schemas.openxmlformats.org/officeDocument/2006/relationships/hyperlink" Target="javascript:void(0);" TargetMode="External"/><Relationship Id="rId213" Type="http://schemas.openxmlformats.org/officeDocument/2006/relationships/hyperlink" Target="javascript:void(0);" TargetMode="External"/><Relationship Id="rId234" Type="http://schemas.openxmlformats.org/officeDocument/2006/relationships/hyperlink" Target="javascript:void(0);" TargetMode="External"/><Relationship Id="rId420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255" Type="http://schemas.openxmlformats.org/officeDocument/2006/relationships/hyperlink" Target="javascript:void(0);" TargetMode="External"/><Relationship Id="rId276" Type="http://schemas.openxmlformats.org/officeDocument/2006/relationships/hyperlink" Target="javascript:void(0);" TargetMode="External"/><Relationship Id="rId297" Type="http://schemas.openxmlformats.org/officeDocument/2006/relationships/hyperlink" Target="javascript:void(0);" TargetMode="External"/><Relationship Id="rId441" Type="http://schemas.openxmlformats.org/officeDocument/2006/relationships/hyperlink" Target="javascript:void(0);" TargetMode="External"/><Relationship Id="rId462" Type="http://schemas.openxmlformats.org/officeDocument/2006/relationships/hyperlink" Target="javascript:void(0);" TargetMode="External"/><Relationship Id="rId483" Type="http://schemas.openxmlformats.org/officeDocument/2006/relationships/hyperlink" Target="javascript:void(0);" TargetMode="External"/><Relationship Id="rId518" Type="http://schemas.openxmlformats.org/officeDocument/2006/relationships/hyperlink" Target="javascript:void(0);" TargetMode="External"/><Relationship Id="rId539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115" Type="http://schemas.openxmlformats.org/officeDocument/2006/relationships/hyperlink" Target="javascript:void(0);" TargetMode="External"/><Relationship Id="rId136" Type="http://schemas.openxmlformats.org/officeDocument/2006/relationships/hyperlink" Target="javascript:void(0);" TargetMode="External"/><Relationship Id="rId157" Type="http://schemas.openxmlformats.org/officeDocument/2006/relationships/hyperlink" Target="javascript:void(0);" TargetMode="External"/><Relationship Id="rId178" Type="http://schemas.openxmlformats.org/officeDocument/2006/relationships/hyperlink" Target="javascript:void(0);" TargetMode="External"/><Relationship Id="rId301" Type="http://schemas.openxmlformats.org/officeDocument/2006/relationships/hyperlink" Target="javascript:void(0);" TargetMode="External"/><Relationship Id="rId322" Type="http://schemas.openxmlformats.org/officeDocument/2006/relationships/hyperlink" Target="javascript:void(0);" TargetMode="External"/><Relationship Id="rId343" Type="http://schemas.openxmlformats.org/officeDocument/2006/relationships/hyperlink" Target="javascript:void(0);" TargetMode="External"/><Relationship Id="rId364" Type="http://schemas.openxmlformats.org/officeDocument/2006/relationships/hyperlink" Target="javascript:void(0);" TargetMode="External"/><Relationship Id="rId550" Type="http://schemas.openxmlformats.org/officeDocument/2006/relationships/hyperlink" Target="javascript:void(0);" TargetMode="External"/><Relationship Id="rId61" Type="http://schemas.openxmlformats.org/officeDocument/2006/relationships/hyperlink" Target="javascript:void(0);" TargetMode="External"/><Relationship Id="rId82" Type="http://schemas.openxmlformats.org/officeDocument/2006/relationships/hyperlink" Target="javascript:void(0);" TargetMode="External"/><Relationship Id="rId199" Type="http://schemas.openxmlformats.org/officeDocument/2006/relationships/hyperlink" Target="javascript:void(0);" TargetMode="External"/><Relationship Id="rId203" Type="http://schemas.openxmlformats.org/officeDocument/2006/relationships/hyperlink" Target="javascript:void(0);" TargetMode="External"/><Relationship Id="rId385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224" Type="http://schemas.openxmlformats.org/officeDocument/2006/relationships/hyperlink" Target="javascript:void(0);" TargetMode="External"/><Relationship Id="rId245" Type="http://schemas.openxmlformats.org/officeDocument/2006/relationships/hyperlink" Target="javascript:void(0);" TargetMode="External"/><Relationship Id="rId266" Type="http://schemas.openxmlformats.org/officeDocument/2006/relationships/hyperlink" Target="javascript:void(0);" TargetMode="External"/><Relationship Id="rId287" Type="http://schemas.openxmlformats.org/officeDocument/2006/relationships/hyperlink" Target="javascript:void(0);" TargetMode="External"/><Relationship Id="rId410" Type="http://schemas.openxmlformats.org/officeDocument/2006/relationships/hyperlink" Target="javascript:void(0);" TargetMode="External"/><Relationship Id="rId431" Type="http://schemas.openxmlformats.org/officeDocument/2006/relationships/hyperlink" Target="javascript:void(0);" TargetMode="External"/><Relationship Id="rId452" Type="http://schemas.openxmlformats.org/officeDocument/2006/relationships/hyperlink" Target="javascript:void(0);" TargetMode="External"/><Relationship Id="rId473" Type="http://schemas.openxmlformats.org/officeDocument/2006/relationships/hyperlink" Target="javascript:void(0);" TargetMode="External"/><Relationship Id="rId494" Type="http://schemas.openxmlformats.org/officeDocument/2006/relationships/hyperlink" Target="javascript:void(0);" TargetMode="External"/><Relationship Id="rId508" Type="http://schemas.openxmlformats.org/officeDocument/2006/relationships/hyperlink" Target="javascript:void(0);" TargetMode="External"/><Relationship Id="rId529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105" Type="http://schemas.openxmlformats.org/officeDocument/2006/relationships/hyperlink" Target="javascript:void(0);" TargetMode="External"/><Relationship Id="rId126" Type="http://schemas.openxmlformats.org/officeDocument/2006/relationships/hyperlink" Target="javascript:void(0);" TargetMode="External"/><Relationship Id="rId147" Type="http://schemas.openxmlformats.org/officeDocument/2006/relationships/hyperlink" Target="javascript:void(0);" TargetMode="External"/><Relationship Id="rId168" Type="http://schemas.openxmlformats.org/officeDocument/2006/relationships/hyperlink" Target="javascript:void(0);" TargetMode="External"/><Relationship Id="rId312" Type="http://schemas.openxmlformats.org/officeDocument/2006/relationships/hyperlink" Target="javascript:void(0);" TargetMode="External"/><Relationship Id="rId333" Type="http://schemas.openxmlformats.org/officeDocument/2006/relationships/hyperlink" Target="javascript:void(0);" TargetMode="External"/><Relationship Id="rId354" Type="http://schemas.openxmlformats.org/officeDocument/2006/relationships/hyperlink" Target="javascript:void(0);" TargetMode="External"/><Relationship Id="rId540" Type="http://schemas.openxmlformats.org/officeDocument/2006/relationships/hyperlink" Target="javascript:void(0);" TargetMode="External"/><Relationship Id="rId51" Type="http://schemas.openxmlformats.org/officeDocument/2006/relationships/hyperlink" Target="javascript:void(0);" TargetMode="External"/><Relationship Id="rId72" Type="http://schemas.openxmlformats.org/officeDocument/2006/relationships/hyperlink" Target="javascript:void(0);" TargetMode="External"/><Relationship Id="rId93" Type="http://schemas.openxmlformats.org/officeDocument/2006/relationships/hyperlink" Target="javascript:void(0);" TargetMode="External"/><Relationship Id="rId189" Type="http://schemas.openxmlformats.org/officeDocument/2006/relationships/hyperlink" Target="javascript:void(0);" TargetMode="External"/><Relationship Id="rId375" Type="http://schemas.openxmlformats.org/officeDocument/2006/relationships/hyperlink" Target="javascript:void(0);" TargetMode="External"/><Relationship Id="rId396" Type="http://schemas.openxmlformats.org/officeDocument/2006/relationships/hyperlink" Target="javascript:void(0);" TargetMode="External"/><Relationship Id="rId561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4" Type="http://schemas.openxmlformats.org/officeDocument/2006/relationships/hyperlink" Target="javascript:void(0);" TargetMode="External"/><Relationship Id="rId235" Type="http://schemas.openxmlformats.org/officeDocument/2006/relationships/hyperlink" Target="javascript:void(0);" TargetMode="External"/><Relationship Id="rId256" Type="http://schemas.openxmlformats.org/officeDocument/2006/relationships/hyperlink" Target="javascript:void(0);" TargetMode="External"/><Relationship Id="rId277" Type="http://schemas.openxmlformats.org/officeDocument/2006/relationships/hyperlink" Target="javascript:void(0);" TargetMode="External"/><Relationship Id="rId298" Type="http://schemas.openxmlformats.org/officeDocument/2006/relationships/hyperlink" Target="javascript:void(0);" TargetMode="External"/><Relationship Id="rId400" Type="http://schemas.openxmlformats.org/officeDocument/2006/relationships/hyperlink" Target="javascript:void(0);" TargetMode="External"/><Relationship Id="rId421" Type="http://schemas.openxmlformats.org/officeDocument/2006/relationships/hyperlink" Target="javascript:void(0);" TargetMode="External"/><Relationship Id="rId442" Type="http://schemas.openxmlformats.org/officeDocument/2006/relationships/hyperlink" Target="javascript:void(0);" TargetMode="External"/><Relationship Id="rId463" Type="http://schemas.openxmlformats.org/officeDocument/2006/relationships/hyperlink" Target="javascript:void(0);" TargetMode="External"/><Relationship Id="rId484" Type="http://schemas.openxmlformats.org/officeDocument/2006/relationships/hyperlink" Target="javascript:void(0);" TargetMode="External"/><Relationship Id="rId519" Type="http://schemas.openxmlformats.org/officeDocument/2006/relationships/hyperlink" Target="javascript:void(0);" TargetMode="External"/><Relationship Id="rId116" Type="http://schemas.openxmlformats.org/officeDocument/2006/relationships/hyperlink" Target="javascript:void(0);" TargetMode="External"/><Relationship Id="rId137" Type="http://schemas.openxmlformats.org/officeDocument/2006/relationships/hyperlink" Target="javascript:void(0);" TargetMode="External"/><Relationship Id="rId158" Type="http://schemas.openxmlformats.org/officeDocument/2006/relationships/hyperlink" Target="javascript:void(0);" TargetMode="External"/><Relationship Id="rId302" Type="http://schemas.openxmlformats.org/officeDocument/2006/relationships/hyperlink" Target="javascript:void(0);" TargetMode="External"/><Relationship Id="rId323" Type="http://schemas.openxmlformats.org/officeDocument/2006/relationships/hyperlink" Target="javascript:void(0);" TargetMode="External"/><Relationship Id="rId344" Type="http://schemas.openxmlformats.org/officeDocument/2006/relationships/hyperlink" Target="javascript:void(0);" TargetMode="External"/><Relationship Id="rId530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62" Type="http://schemas.openxmlformats.org/officeDocument/2006/relationships/hyperlink" Target="javascript:void(0);" TargetMode="External"/><Relationship Id="rId83" Type="http://schemas.openxmlformats.org/officeDocument/2006/relationships/hyperlink" Target="javascript:void(0);" TargetMode="External"/><Relationship Id="rId179" Type="http://schemas.openxmlformats.org/officeDocument/2006/relationships/hyperlink" Target="javascript:void(0);" TargetMode="External"/><Relationship Id="rId365" Type="http://schemas.openxmlformats.org/officeDocument/2006/relationships/hyperlink" Target="javascript:void(0);" TargetMode="External"/><Relationship Id="rId386" Type="http://schemas.openxmlformats.org/officeDocument/2006/relationships/hyperlink" Target="javascript:void(0);" TargetMode="External"/><Relationship Id="rId551" Type="http://schemas.openxmlformats.org/officeDocument/2006/relationships/hyperlink" Target="javascript:void(0);" TargetMode="External"/><Relationship Id="rId190" Type="http://schemas.openxmlformats.org/officeDocument/2006/relationships/hyperlink" Target="javascript:void(0);" TargetMode="External"/><Relationship Id="rId204" Type="http://schemas.openxmlformats.org/officeDocument/2006/relationships/hyperlink" Target="javascript:void(0);" TargetMode="External"/><Relationship Id="rId225" Type="http://schemas.openxmlformats.org/officeDocument/2006/relationships/hyperlink" Target="javascript:void(0);" TargetMode="External"/><Relationship Id="rId246" Type="http://schemas.openxmlformats.org/officeDocument/2006/relationships/hyperlink" Target="javascript:void(0);" TargetMode="External"/><Relationship Id="rId267" Type="http://schemas.openxmlformats.org/officeDocument/2006/relationships/hyperlink" Target="javascript:void(0);" TargetMode="External"/><Relationship Id="rId288" Type="http://schemas.openxmlformats.org/officeDocument/2006/relationships/hyperlink" Target="javascript:void(0);" TargetMode="External"/><Relationship Id="rId411" Type="http://schemas.openxmlformats.org/officeDocument/2006/relationships/hyperlink" Target="javascript:void(0);" TargetMode="External"/><Relationship Id="rId432" Type="http://schemas.openxmlformats.org/officeDocument/2006/relationships/hyperlink" Target="javascript:void(0);" TargetMode="External"/><Relationship Id="rId453" Type="http://schemas.openxmlformats.org/officeDocument/2006/relationships/hyperlink" Target="javascript:void(0);" TargetMode="External"/><Relationship Id="rId474" Type="http://schemas.openxmlformats.org/officeDocument/2006/relationships/hyperlink" Target="javascript:void(0);" TargetMode="External"/><Relationship Id="rId509" Type="http://schemas.openxmlformats.org/officeDocument/2006/relationships/hyperlink" Target="javascript:void(0);" TargetMode="External"/><Relationship Id="rId106" Type="http://schemas.openxmlformats.org/officeDocument/2006/relationships/hyperlink" Target="javascript:void(0);" TargetMode="External"/><Relationship Id="rId127" Type="http://schemas.openxmlformats.org/officeDocument/2006/relationships/hyperlink" Target="javascript:void(0);" TargetMode="External"/><Relationship Id="rId313" Type="http://schemas.openxmlformats.org/officeDocument/2006/relationships/hyperlink" Target="javascript:void(0);" TargetMode="External"/><Relationship Id="rId495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73" Type="http://schemas.openxmlformats.org/officeDocument/2006/relationships/hyperlink" Target="javascript:void(0);" TargetMode="External"/><Relationship Id="rId94" Type="http://schemas.openxmlformats.org/officeDocument/2006/relationships/hyperlink" Target="javascript:void(0);" TargetMode="External"/><Relationship Id="rId148" Type="http://schemas.openxmlformats.org/officeDocument/2006/relationships/hyperlink" Target="javascript:void(0);" TargetMode="External"/><Relationship Id="rId169" Type="http://schemas.openxmlformats.org/officeDocument/2006/relationships/hyperlink" Target="javascript:void(0);" TargetMode="External"/><Relationship Id="rId334" Type="http://schemas.openxmlformats.org/officeDocument/2006/relationships/hyperlink" Target="javascript:void(0);" TargetMode="External"/><Relationship Id="rId355" Type="http://schemas.openxmlformats.org/officeDocument/2006/relationships/hyperlink" Target="javascript:void(0);" TargetMode="External"/><Relationship Id="rId376" Type="http://schemas.openxmlformats.org/officeDocument/2006/relationships/hyperlink" Target="javascript:void(0);" TargetMode="External"/><Relationship Id="rId397" Type="http://schemas.openxmlformats.org/officeDocument/2006/relationships/hyperlink" Target="javascript:void(0);" TargetMode="External"/><Relationship Id="rId520" Type="http://schemas.openxmlformats.org/officeDocument/2006/relationships/hyperlink" Target="javascript:void(0);" TargetMode="External"/><Relationship Id="rId541" Type="http://schemas.openxmlformats.org/officeDocument/2006/relationships/hyperlink" Target="javascript:void(0);" TargetMode="External"/><Relationship Id="rId562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180" Type="http://schemas.openxmlformats.org/officeDocument/2006/relationships/hyperlink" Target="javascript:void(0);" TargetMode="External"/><Relationship Id="rId215" Type="http://schemas.openxmlformats.org/officeDocument/2006/relationships/hyperlink" Target="javascript:void(0);" TargetMode="External"/><Relationship Id="rId236" Type="http://schemas.openxmlformats.org/officeDocument/2006/relationships/hyperlink" Target="javascript:void(0);" TargetMode="External"/><Relationship Id="rId257" Type="http://schemas.openxmlformats.org/officeDocument/2006/relationships/hyperlink" Target="javascript:void(0);" TargetMode="External"/><Relationship Id="rId278" Type="http://schemas.openxmlformats.org/officeDocument/2006/relationships/hyperlink" Target="javascript:void(0);" TargetMode="External"/><Relationship Id="rId401" Type="http://schemas.openxmlformats.org/officeDocument/2006/relationships/hyperlink" Target="javascript:void(0);" TargetMode="External"/><Relationship Id="rId422" Type="http://schemas.openxmlformats.org/officeDocument/2006/relationships/hyperlink" Target="javascript:void(0);" TargetMode="External"/><Relationship Id="rId443" Type="http://schemas.openxmlformats.org/officeDocument/2006/relationships/hyperlink" Target="javascript:void(0);" TargetMode="External"/><Relationship Id="rId464" Type="http://schemas.openxmlformats.org/officeDocument/2006/relationships/hyperlink" Target="javascript:void(0);" TargetMode="External"/><Relationship Id="rId303" Type="http://schemas.openxmlformats.org/officeDocument/2006/relationships/hyperlink" Target="javascript:void(0);" TargetMode="External"/><Relationship Id="rId485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84" Type="http://schemas.openxmlformats.org/officeDocument/2006/relationships/hyperlink" Target="javascript:void(0);" TargetMode="External"/><Relationship Id="rId138" Type="http://schemas.openxmlformats.org/officeDocument/2006/relationships/hyperlink" Target="javascript:void(0);" TargetMode="External"/><Relationship Id="rId345" Type="http://schemas.openxmlformats.org/officeDocument/2006/relationships/hyperlink" Target="javascript:void(0);" TargetMode="External"/><Relationship Id="rId387" Type="http://schemas.openxmlformats.org/officeDocument/2006/relationships/hyperlink" Target="javascript:void(0);" TargetMode="External"/><Relationship Id="rId510" Type="http://schemas.openxmlformats.org/officeDocument/2006/relationships/hyperlink" Target="javascript:void(0);" TargetMode="External"/><Relationship Id="rId552" Type="http://schemas.openxmlformats.org/officeDocument/2006/relationships/hyperlink" Target="javascript:void(0);" TargetMode="External"/><Relationship Id="rId191" Type="http://schemas.openxmlformats.org/officeDocument/2006/relationships/hyperlink" Target="javascript:void(0);" TargetMode="External"/><Relationship Id="rId205" Type="http://schemas.openxmlformats.org/officeDocument/2006/relationships/hyperlink" Target="javascript:void(0);" TargetMode="External"/><Relationship Id="rId247" Type="http://schemas.openxmlformats.org/officeDocument/2006/relationships/hyperlink" Target="javascript:void(0);" TargetMode="External"/><Relationship Id="rId412" Type="http://schemas.openxmlformats.org/officeDocument/2006/relationships/hyperlink" Target="javascript:void(0);" TargetMode="External"/><Relationship Id="rId107" Type="http://schemas.openxmlformats.org/officeDocument/2006/relationships/hyperlink" Target="javascript:void(0);" TargetMode="External"/><Relationship Id="rId289" Type="http://schemas.openxmlformats.org/officeDocument/2006/relationships/hyperlink" Target="javascript:void(0);" TargetMode="External"/><Relationship Id="rId454" Type="http://schemas.openxmlformats.org/officeDocument/2006/relationships/hyperlink" Target="javascript:void(0);" TargetMode="External"/><Relationship Id="rId49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53" Type="http://schemas.openxmlformats.org/officeDocument/2006/relationships/hyperlink" Target="javascript:void(0);" TargetMode="External"/><Relationship Id="rId149" Type="http://schemas.openxmlformats.org/officeDocument/2006/relationships/hyperlink" Target="javascript:void(0);" TargetMode="External"/><Relationship Id="rId314" Type="http://schemas.openxmlformats.org/officeDocument/2006/relationships/hyperlink" Target="javascript:void(0);" TargetMode="External"/><Relationship Id="rId356" Type="http://schemas.openxmlformats.org/officeDocument/2006/relationships/hyperlink" Target="javascript:void(0);" TargetMode="External"/><Relationship Id="rId398" Type="http://schemas.openxmlformats.org/officeDocument/2006/relationships/hyperlink" Target="javascript:void(0);" TargetMode="External"/><Relationship Id="rId521" Type="http://schemas.openxmlformats.org/officeDocument/2006/relationships/hyperlink" Target="javascript:void(0);" TargetMode="External"/><Relationship Id="rId563" Type="http://schemas.openxmlformats.org/officeDocument/2006/relationships/hyperlink" Target="javascript:void(0);" TargetMode="External"/><Relationship Id="rId95" Type="http://schemas.openxmlformats.org/officeDocument/2006/relationships/hyperlink" Target="javascript:void(0);" TargetMode="External"/><Relationship Id="rId160" Type="http://schemas.openxmlformats.org/officeDocument/2006/relationships/hyperlink" Target="javascript:void(0);" TargetMode="External"/><Relationship Id="rId216" Type="http://schemas.openxmlformats.org/officeDocument/2006/relationships/hyperlink" Target="javascript:void(0);" TargetMode="External"/><Relationship Id="rId423" Type="http://schemas.openxmlformats.org/officeDocument/2006/relationships/hyperlink" Target="javascript:void(0);" TargetMode="External"/><Relationship Id="rId258" Type="http://schemas.openxmlformats.org/officeDocument/2006/relationships/hyperlink" Target="javascript:void(0);" TargetMode="External"/><Relationship Id="rId465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64" Type="http://schemas.openxmlformats.org/officeDocument/2006/relationships/hyperlink" Target="javascript:void(0);" TargetMode="External"/><Relationship Id="rId118" Type="http://schemas.openxmlformats.org/officeDocument/2006/relationships/hyperlink" Target="javascript:void(0);" TargetMode="External"/><Relationship Id="rId325" Type="http://schemas.openxmlformats.org/officeDocument/2006/relationships/hyperlink" Target="javascript:void(0);" TargetMode="External"/><Relationship Id="rId367" Type="http://schemas.openxmlformats.org/officeDocument/2006/relationships/hyperlink" Target="javascript:void(0);" TargetMode="External"/><Relationship Id="rId532" Type="http://schemas.openxmlformats.org/officeDocument/2006/relationships/hyperlink" Target="javascript:void(0);" TargetMode="External"/><Relationship Id="rId171" Type="http://schemas.openxmlformats.org/officeDocument/2006/relationships/hyperlink" Target="javascript:void(0);" TargetMode="External"/><Relationship Id="rId227" Type="http://schemas.openxmlformats.org/officeDocument/2006/relationships/hyperlink" Target="javascript:void(0);" TargetMode="External"/><Relationship Id="rId269" Type="http://schemas.openxmlformats.org/officeDocument/2006/relationships/hyperlink" Target="javascript:void(0);" TargetMode="External"/><Relationship Id="rId434" Type="http://schemas.openxmlformats.org/officeDocument/2006/relationships/hyperlink" Target="javascript:void(0);" TargetMode="External"/><Relationship Id="rId476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129" Type="http://schemas.openxmlformats.org/officeDocument/2006/relationships/hyperlink" Target="javascript:void(0);" TargetMode="External"/><Relationship Id="rId280" Type="http://schemas.openxmlformats.org/officeDocument/2006/relationships/hyperlink" Target="javascript:void(0);" TargetMode="External"/><Relationship Id="rId336" Type="http://schemas.openxmlformats.org/officeDocument/2006/relationships/hyperlink" Target="javascript:void(0);" TargetMode="External"/><Relationship Id="rId501" Type="http://schemas.openxmlformats.org/officeDocument/2006/relationships/hyperlink" Target="javascript:void(0);" TargetMode="External"/><Relationship Id="rId543" Type="http://schemas.openxmlformats.org/officeDocument/2006/relationships/hyperlink" Target="javascript:void(0);" TargetMode="External"/><Relationship Id="rId75" Type="http://schemas.openxmlformats.org/officeDocument/2006/relationships/hyperlink" Target="javascript:void(0);" TargetMode="External"/><Relationship Id="rId140" Type="http://schemas.openxmlformats.org/officeDocument/2006/relationships/hyperlink" Target="javascript:void(0);" TargetMode="External"/><Relationship Id="rId182" Type="http://schemas.openxmlformats.org/officeDocument/2006/relationships/hyperlink" Target="javascript:void(0);" TargetMode="External"/><Relationship Id="rId378" Type="http://schemas.openxmlformats.org/officeDocument/2006/relationships/hyperlink" Target="javascript:void(0);" TargetMode="External"/><Relationship Id="rId403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238" Type="http://schemas.openxmlformats.org/officeDocument/2006/relationships/hyperlink" Target="javascript:void(0);" TargetMode="External"/><Relationship Id="rId445" Type="http://schemas.openxmlformats.org/officeDocument/2006/relationships/hyperlink" Target="javascript:void(0);" TargetMode="External"/><Relationship Id="rId487" Type="http://schemas.openxmlformats.org/officeDocument/2006/relationships/hyperlink" Target="javascript:void(0);" TargetMode="External"/><Relationship Id="rId291" Type="http://schemas.openxmlformats.org/officeDocument/2006/relationships/hyperlink" Target="javascript:void(0);" TargetMode="External"/><Relationship Id="rId305" Type="http://schemas.openxmlformats.org/officeDocument/2006/relationships/hyperlink" Target="javascript:void(0);" TargetMode="External"/><Relationship Id="rId347" Type="http://schemas.openxmlformats.org/officeDocument/2006/relationships/hyperlink" Target="javascript:void(0);" TargetMode="External"/><Relationship Id="rId512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86" Type="http://schemas.openxmlformats.org/officeDocument/2006/relationships/hyperlink" Target="javascript:void(0);" TargetMode="External"/><Relationship Id="rId151" Type="http://schemas.openxmlformats.org/officeDocument/2006/relationships/hyperlink" Target="javascript:void(0);" TargetMode="External"/><Relationship Id="rId389" Type="http://schemas.openxmlformats.org/officeDocument/2006/relationships/hyperlink" Target="javascript:void(0);" TargetMode="External"/><Relationship Id="rId554" Type="http://schemas.openxmlformats.org/officeDocument/2006/relationships/hyperlink" Target="javascript:void(0);" TargetMode="External"/><Relationship Id="rId193" Type="http://schemas.openxmlformats.org/officeDocument/2006/relationships/hyperlink" Target="javascript:void(0);" TargetMode="External"/><Relationship Id="rId207" Type="http://schemas.openxmlformats.org/officeDocument/2006/relationships/hyperlink" Target="javascript:void(0);" TargetMode="External"/><Relationship Id="rId249" Type="http://schemas.openxmlformats.org/officeDocument/2006/relationships/hyperlink" Target="javascript:void(0);" TargetMode="External"/><Relationship Id="rId414" Type="http://schemas.openxmlformats.org/officeDocument/2006/relationships/hyperlink" Target="javascript:void(0);" TargetMode="External"/><Relationship Id="rId456" Type="http://schemas.openxmlformats.org/officeDocument/2006/relationships/hyperlink" Target="javascript:void(0);" TargetMode="External"/><Relationship Id="rId49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09" Type="http://schemas.openxmlformats.org/officeDocument/2006/relationships/hyperlink" Target="javascript:void(0);" TargetMode="External"/><Relationship Id="rId260" Type="http://schemas.openxmlformats.org/officeDocument/2006/relationships/hyperlink" Target="javascript:void(0);" TargetMode="External"/><Relationship Id="rId316" Type="http://schemas.openxmlformats.org/officeDocument/2006/relationships/hyperlink" Target="javascript:void(0);" TargetMode="External"/><Relationship Id="rId523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97" Type="http://schemas.openxmlformats.org/officeDocument/2006/relationships/hyperlink" Target="javascript:void(0);" TargetMode="External"/><Relationship Id="rId120" Type="http://schemas.openxmlformats.org/officeDocument/2006/relationships/hyperlink" Target="javascript:void(0);" TargetMode="External"/><Relationship Id="rId358" Type="http://schemas.openxmlformats.org/officeDocument/2006/relationships/hyperlink" Target="javascript:void(0);" TargetMode="External"/><Relationship Id="rId565" Type="http://schemas.openxmlformats.org/officeDocument/2006/relationships/hyperlink" Target="javascript:void(0);" TargetMode="External"/><Relationship Id="rId162" Type="http://schemas.openxmlformats.org/officeDocument/2006/relationships/hyperlink" Target="javascript:void(0);" TargetMode="External"/><Relationship Id="rId218" Type="http://schemas.openxmlformats.org/officeDocument/2006/relationships/hyperlink" Target="javascript:void(0);" TargetMode="External"/><Relationship Id="rId425" Type="http://schemas.openxmlformats.org/officeDocument/2006/relationships/hyperlink" Target="javascript:void(0);" TargetMode="External"/><Relationship Id="rId467" Type="http://schemas.openxmlformats.org/officeDocument/2006/relationships/hyperlink" Target="javascript:void(0);" TargetMode="External"/><Relationship Id="rId27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66" Type="http://schemas.openxmlformats.org/officeDocument/2006/relationships/hyperlink" Target="javascript:void(0);" TargetMode="External"/><Relationship Id="rId131" Type="http://schemas.openxmlformats.org/officeDocument/2006/relationships/hyperlink" Target="javascript:void(0);" TargetMode="External"/><Relationship Id="rId327" Type="http://schemas.openxmlformats.org/officeDocument/2006/relationships/hyperlink" Target="javascript:void(0);" TargetMode="External"/><Relationship Id="rId369" Type="http://schemas.openxmlformats.org/officeDocument/2006/relationships/hyperlink" Target="javascript:void(0);" TargetMode="External"/><Relationship Id="rId534" Type="http://schemas.openxmlformats.org/officeDocument/2006/relationships/hyperlink" Target="javascript:void(0);" TargetMode="External"/><Relationship Id="rId173" Type="http://schemas.openxmlformats.org/officeDocument/2006/relationships/hyperlink" Target="javascript:void(0);" TargetMode="External"/><Relationship Id="rId229" Type="http://schemas.openxmlformats.org/officeDocument/2006/relationships/hyperlink" Target="javascript:void(0);" TargetMode="External"/><Relationship Id="rId380" Type="http://schemas.openxmlformats.org/officeDocument/2006/relationships/hyperlink" Target="javascript:void(0);" TargetMode="External"/><Relationship Id="rId436" Type="http://schemas.openxmlformats.org/officeDocument/2006/relationships/hyperlink" Target="javascript:void(0);" TargetMode="External"/><Relationship Id="rId240" Type="http://schemas.openxmlformats.org/officeDocument/2006/relationships/hyperlink" Target="javascript:void(0);" TargetMode="External"/><Relationship Id="rId478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77" Type="http://schemas.openxmlformats.org/officeDocument/2006/relationships/hyperlink" Target="javascript:void(0);" TargetMode="External"/><Relationship Id="rId100" Type="http://schemas.openxmlformats.org/officeDocument/2006/relationships/hyperlink" Target="javascript:void(0);" TargetMode="External"/><Relationship Id="rId282" Type="http://schemas.openxmlformats.org/officeDocument/2006/relationships/hyperlink" Target="javascript:void(0);" TargetMode="External"/><Relationship Id="rId338" Type="http://schemas.openxmlformats.org/officeDocument/2006/relationships/hyperlink" Target="javascript:void(0);" TargetMode="External"/><Relationship Id="rId503" Type="http://schemas.openxmlformats.org/officeDocument/2006/relationships/hyperlink" Target="javascript:void(0);" TargetMode="External"/><Relationship Id="rId545" Type="http://schemas.openxmlformats.org/officeDocument/2006/relationships/hyperlink" Target="javascript:void(0);" TargetMode="External"/><Relationship Id="rId8" Type="http://schemas.openxmlformats.org/officeDocument/2006/relationships/hyperlink" Target="javascript:void(0);" TargetMode="External"/><Relationship Id="rId142" Type="http://schemas.openxmlformats.org/officeDocument/2006/relationships/hyperlink" Target="javascript:void(0);" TargetMode="External"/><Relationship Id="rId184" Type="http://schemas.openxmlformats.org/officeDocument/2006/relationships/hyperlink" Target="javascript:void(0);" TargetMode="External"/><Relationship Id="rId391" Type="http://schemas.openxmlformats.org/officeDocument/2006/relationships/hyperlink" Target="javascript:void(0);" TargetMode="External"/><Relationship Id="rId405" Type="http://schemas.openxmlformats.org/officeDocument/2006/relationships/hyperlink" Target="javascript:void(0);" TargetMode="External"/><Relationship Id="rId447" Type="http://schemas.openxmlformats.org/officeDocument/2006/relationships/hyperlink" Target="javascript:void(0);" TargetMode="External"/><Relationship Id="rId251" Type="http://schemas.openxmlformats.org/officeDocument/2006/relationships/hyperlink" Target="javascript:void(0);" TargetMode="External"/><Relationship Id="rId489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293" Type="http://schemas.openxmlformats.org/officeDocument/2006/relationships/hyperlink" Target="javascript:void(0);" TargetMode="External"/><Relationship Id="rId307" Type="http://schemas.openxmlformats.org/officeDocument/2006/relationships/hyperlink" Target="javascript:void(0);" TargetMode="External"/><Relationship Id="rId349" Type="http://schemas.openxmlformats.org/officeDocument/2006/relationships/hyperlink" Target="javascript:void(0);" TargetMode="External"/><Relationship Id="rId514" Type="http://schemas.openxmlformats.org/officeDocument/2006/relationships/hyperlink" Target="javascript:void(0);" TargetMode="External"/><Relationship Id="rId556" Type="http://schemas.openxmlformats.org/officeDocument/2006/relationships/hyperlink" Target="javascript:void(0);" TargetMode="External"/><Relationship Id="rId88" Type="http://schemas.openxmlformats.org/officeDocument/2006/relationships/hyperlink" Target="javascript:void(0);" TargetMode="External"/><Relationship Id="rId111" Type="http://schemas.openxmlformats.org/officeDocument/2006/relationships/hyperlink" Target="javascript:void(0);" TargetMode="External"/><Relationship Id="rId153" Type="http://schemas.openxmlformats.org/officeDocument/2006/relationships/hyperlink" Target="javascript:void(0);" TargetMode="External"/><Relationship Id="rId195" Type="http://schemas.openxmlformats.org/officeDocument/2006/relationships/hyperlink" Target="javascript:void(0);" TargetMode="External"/><Relationship Id="rId209" Type="http://schemas.openxmlformats.org/officeDocument/2006/relationships/hyperlink" Target="javascript:void(0);" TargetMode="External"/><Relationship Id="rId360" Type="http://schemas.openxmlformats.org/officeDocument/2006/relationships/hyperlink" Target="javascript:void(0);" TargetMode="External"/><Relationship Id="rId416" Type="http://schemas.openxmlformats.org/officeDocument/2006/relationships/hyperlink" Target="javascript:void(0);" TargetMode="External"/><Relationship Id="rId220" Type="http://schemas.openxmlformats.org/officeDocument/2006/relationships/hyperlink" Target="javascript:void(0);" TargetMode="External"/><Relationship Id="rId458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57" Type="http://schemas.openxmlformats.org/officeDocument/2006/relationships/hyperlink" Target="javascript:void(0);" TargetMode="External"/><Relationship Id="rId262" Type="http://schemas.openxmlformats.org/officeDocument/2006/relationships/hyperlink" Target="javascript:void(0);" TargetMode="External"/><Relationship Id="rId318" Type="http://schemas.openxmlformats.org/officeDocument/2006/relationships/hyperlink" Target="javascript:void(0);" TargetMode="External"/><Relationship Id="rId525" Type="http://schemas.openxmlformats.org/officeDocument/2006/relationships/hyperlink" Target="javascript:void(0);" TargetMode="External"/><Relationship Id="rId567" Type="http://schemas.openxmlformats.org/officeDocument/2006/relationships/hyperlink" Target="javascript:void(0);" TargetMode="External"/><Relationship Id="rId99" Type="http://schemas.openxmlformats.org/officeDocument/2006/relationships/hyperlink" Target="javascript:void(0);" TargetMode="External"/><Relationship Id="rId122" Type="http://schemas.openxmlformats.org/officeDocument/2006/relationships/hyperlink" Target="javascript:void(0);" TargetMode="External"/><Relationship Id="rId164" Type="http://schemas.openxmlformats.org/officeDocument/2006/relationships/hyperlink" Target="javascript:void(0);" TargetMode="External"/><Relationship Id="rId371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8"/>
  <sheetViews>
    <sheetView tabSelected="1" topLeftCell="A1258" workbookViewId="0">
      <selection activeCell="I1269" sqref="I1269"/>
    </sheetView>
  </sheetViews>
  <sheetFormatPr defaultRowHeight="15" x14ac:dyDescent="0.25"/>
  <cols>
    <col min="3" max="3" width="16.28515625" customWidth="1"/>
    <col min="4" max="4" width="14.85546875" customWidth="1"/>
    <col min="10" max="10" width="8.85546875" customWidth="1"/>
  </cols>
  <sheetData>
    <row r="1" spans="1:11" x14ac:dyDescent="0.25">
      <c r="A1" s="8" t="s">
        <v>108</v>
      </c>
    </row>
    <row r="2" spans="1:11" x14ac:dyDescent="0.25">
      <c r="J2" t="s">
        <v>37</v>
      </c>
      <c r="K2" t="s">
        <v>1217</v>
      </c>
    </row>
    <row r="3" spans="1:11" ht="195" customHeight="1" x14ac:dyDescent="0.25">
      <c r="A3" s="9" t="s">
        <v>0</v>
      </c>
      <c r="B3" s="9" t="s">
        <v>1</v>
      </c>
      <c r="C3" s="10" t="s">
        <v>2</v>
      </c>
      <c r="D3" s="9" t="s">
        <v>3</v>
      </c>
      <c r="E3" s="9" t="s">
        <v>4</v>
      </c>
      <c r="F3" s="9">
        <f>-1 / 16</f>
        <v>-6.25E-2</v>
      </c>
      <c r="G3" s="9">
        <v>4</v>
      </c>
      <c r="H3" s="9" t="s">
        <v>5</v>
      </c>
      <c r="I3" s="9" t="s">
        <v>6</v>
      </c>
      <c r="J3" s="9"/>
      <c r="K3" s="9"/>
    </row>
    <row r="4" spans="1:11" x14ac:dyDescent="0.25">
      <c r="A4" s="9"/>
      <c r="B4" s="9"/>
      <c r="C4" s="10"/>
      <c r="D4" s="9"/>
      <c r="E4" s="9"/>
      <c r="F4" s="9"/>
      <c r="G4" s="9"/>
      <c r="H4" s="9"/>
      <c r="I4" s="9"/>
      <c r="J4" s="9"/>
      <c r="K4" s="9"/>
    </row>
    <row r="5" spans="1:11" ht="195" customHeight="1" x14ac:dyDescent="0.25">
      <c r="A5" s="9" t="s">
        <v>0</v>
      </c>
      <c r="B5" s="9" t="s">
        <v>7</v>
      </c>
      <c r="C5" s="10" t="s">
        <v>8</v>
      </c>
      <c r="D5" s="9" t="s">
        <v>9</v>
      </c>
      <c r="E5" s="9" t="s">
        <v>4</v>
      </c>
      <c r="F5" s="11">
        <v>42110</v>
      </c>
      <c r="G5" s="9">
        <v>4</v>
      </c>
      <c r="H5" s="9" t="s">
        <v>5</v>
      </c>
      <c r="I5" s="9" t="s">
        <v>10</v>
      </c>
      <c r="J5" s="9"/>
      <c r="K5" s="9"/>
    </row>
    <row r="6" spans="1:11" x14ac:dyDescent="0.25">
      <c r="A6" s="9"/>
      <c r="B6" s="9"/>
      <c r="C6" s="10"/>
      <c r="D6" s="9"/>
      <c r="E6" s="9"/>
      <c r="F6" s="11"/>
      <c r="G6" s="9"/>
      <c r="H6" s="9"/>
      <c r="I6" s="9"/>
      <c r="J6" s="9"/>
      <c r="K6" s="9"/>
    </row>
    <row r="7" spans="1:11" ht="195" customHeight="1" x14ac:dyDescent="0.25">
      <c r="A7" s="9" t="s">
        <v>0</v>
      </c>
      <c r="B7" s="9" t="s">
        <v>7</v>
      </c>
      <c r="C7" s="10" t="s">
        <v>11</v>
      </c>
      <c r="D7" s="9" t="s">
        <v>12</v>
      </c>
      <c r="E7" s="9" t="s">
        <v>4</v>
      </c>
      <c r="F7" s="11">
        <v>42232</v>
      </c>
      <c r="G7" s="9">
        <v>4</v>
      </c>
      <c r="H7" s="9" t="s">
        <v>5</v>
      </c>
      <c r="I7" s="9" t="s">
        <v>13</v>
      </c>
      <c r="J7" s="9"/>
      <c r="K7" s="9"/>
    </row>
    <row r="8" spans="1:11" x14ac:dyDescent="0.25">
      <c r="A8" s="9"/>
      <c r="B8" s="9"/>
      <c r="C8" s="10"/>
      <c r="D8" s="9"/>
      <c r="E8" s="9"/>
      <c r="F8" s="11"/>
      <c r="G8" s="9"/>
      <c r="H8" s="9"/>
      <c r="I8" s="9"/>
      <c r="J8" s="9"/>
      <c r="K8" s="9"/>
    </row>
    <row r="9" spans="1:11" ht="225" customHeight="1" x14ac:dyDescent="0.25">
      <c r="A9" s="9" t="s">
        <v>0</v>
      </c>
      <c r="B9" s="9" t="s">
        <v>7</v>
      </c>
      <c r="C9" s="10" t="s">
        <v>14</v>
      </c>
      <c r="D9" s="9" t="s">
        <v>15</v>
      </c>
      <c r="E9" s="9" t="s">
        <v>4</v>
      </c>
      <c r="F9" s="9" t="s">
        <v>16</v>
      </c>
      <c r="G9" s="9">
        <v>1</v>
      </c>
      <c r="H9" s="9" t="s">
        <v>17</v>
      </c>
      <c r="I9" s="9"/>
      <c r="J9" s="9"/>
      <c r="K9" s="9"/>
    </row>
    <row r="10" spans="1:11" x14ac:dyDescent="0.25">
      <c r="A10" s="9"/>
      <c r="B10" s="9"/>
      <c r="C10" s="10"/>
      <c r="D10" s="9"/>
      <c r="E10" s="9"/>
      <c r="F10" s="9"/>
      <c r="G10" s="9"/>
      <c r="H10" s="9"/>
      <c r="I10" s="9"/>
      <c r="J10" s="9"/>
      <c r="K10" s="9"/>
    </row>
    <row r="11" spans="1:11" ht="210" customHeight="1" x14ac:dyDescent="0.25">
      <c r="A11" s="9" t="s">
        <v>0</v>
      </c>
      <c r="B11" s="9" t="s">
        <v>7</v>
      </c>
      <c r="C11" s="10" t="s">
        <v>18</v>
      </c>
      <c r="D11" s="9" t="s">
        <v>19</v>
      </c>
      <c r="E11" s="9" t="s">
        <v>20</v>
      </c>
      <c r="F11" s="12">
        <v>13089</v>
      </c>
      <c r="G11" s="9">
        <v>4</v>
      </c>
      <c r="H11" s="9" t="s">
        <v>5</v>
      </c>
      <c r="I11" s="9" t="s">
        <v>21</v>
      </c>
      <c r="J11" s="9"/>
      <c r="K11" s="9"/>
    </row>
    <row r="12" spans="1:11" x14ac:dyDescent="0.25">
      <c r="A12" s="9"/>
      <c r="B12" s="9"/>
      <c r="C12" s="10"/>
      <c r="D12" s="9"/>
      <c r="E12" s="9"/>
      <c r="F12" s="12"/>
      <c r="G12" s="9"/>
      <c r="H12" s="9"/>
      <c r="I12" s="9"/>
      <c r="J12" s="9"/>
      <c r="K12" s="9"/>
    </row>
    <row r="13" spans="1:11" ht="210" customHeight="1" x14ac:dyDescent="0.25">
      <c r="A13" s="9" t="s">
        <v>0</v>
      </c>
      <c r="B13" s="9" t="s">
        <v>7</v>
      </c>
      <c r="C13" s="10" t="s">
        <v>22</v>
      </c>
      <c r="D13" s="9" t="s">
        <v>23</v>
      </c>
      <c r="E13" s="9" t="s">
        <v>24</v>
      </c>
      <c r="F13" s="11">
        <v>42022</v>
      </c>
      <c r="G13" s="9">
        <v>4</v>
      </c>
      <c r="H13" s="9" t="s">
        <v>5</v>
      </c>
      <c r="I13" s="9" t="s">
        <v>25</v>
      </c>
      <c r="J13" s="9" t="s">
        <v>26</v>
      </c>
      <c r="K13" s="9"/>
    </row>
    <row r="14" spans="1:11" x14ac:dyDescent="0.25">
      <c r="A14" s="9"/>
      <c r="B14" s="9"/>
      <c r="C14" s="10"/>
      <c r="D14" s="9"/>
      <c r="E14" s="9"/>
      <c r="F14" s="11"/>
      <c r="G14" s="9"/>
      <c r="H14" s="9"/>
      <c r="I14" s="9"/>
      <c r="J14" s="9"/>
      <c r="K14" s="9"/>
    </row>
    <row r="15" spans="1:11" ht="195" customHeight="1" x14ac:dyDescent="0.25">
      <c r="A15" s="9" t="s">
        <v>0</v>
      </c>
      <c r="B15" s="9" t="s">
        <v>7</v>
      </c>
      <c r="C15" s="10" t="s">
        <v>27</v>
      </c>
      <c r="D15" s="9" t="s">
        <v>28</v>
      </c>
      <c r="E15" s="9" t="s">
        <v>29</v>
      </c>
      <c r="F15" s="11">
        <v>42022</v>
      </c>
      <c r="G15" s="9">
        <v>4</v>
      </c>
      <c r="H15" s="9" t="s">
        <v>5</v>
      </c>
      <c r="I15" s="9" t="s">
        <v>30</v>
      </c>
      <c r="J15" s="9" t="s">
        <v>26</v>
      </c>
      <c r="K15" s="9"/>
    </row>
    <row r="16" spans="1:11" x14ac:dyDescent="0.25">
      <c r="A16" s="9"/>
      <c r="B16" s="9"/>
      <c r="C16" s="10"/>
      <c r="D16" s="9"/>
      <c r="E16" s="9"/>
      <c r="F16" s="11"/>
      <c r="G16" s="9"/>
      <c r="H16" s="9"/>
      <c r="I16" s="9"/>
      <c r="J16" s="9"/>
      <c r="K16" s="9"/>
    </row>
    <row r="17" spans="1:11" ht="180" customHeight="1" x14ac:dyDescent="0.25">
      <c r="A17" s="9" t="s">
        <v>0</v>
      </c>
      <c r="B17" s="9" t="s">
        <v>7</v>
      </c>
      <c r="C17" s="10" t="s">
        <v>31</v>
      </c>
      <c r="D17" s="9" t="s">
        <v>32</v>
      </c>
      <c r="E17" s="9" t="s">
        <v>33</v>
      </c>
      <c r="F17" s="11">
        <v>42109</v>
      </c>
      <c r="G17" s="9">
        <v>4</v>
      </c>
      <c r="H17" s="9" t="s">
        <v>5</v>
      </c>
      <c r="I17" s="9" t="s">
        <v>34</v>
      </c>
      <c r="J17" s="9" t="s">
        <v>26</v>
      </c>
      <c r="K17" s="9"/>
    </row>
    <row r="18" spans="1:11" x14ac:dyDescent="0.25">
      <c r="A18" s="9"/>
      <c r="B18" s="9"/>
      <c r="C18" s="10"/>
      <c r="D18" s="9"/>
      <c r="E18" s="9"/>
      <c r="F18" s="11"/>
      <c r="G18" s="9"/>
      <c r="H18" s="9"/>
      <c r="I18" s="9"/>
      <c r="J18" s="9"/>
      <c r="K18" s="9"/>
    </row>
    <row r="19" spans="1:11" ht="195" customHeight="1" x14ac:dyDescent="0.25">
      <c r="A19" s="9" t="s">
        <v>0</v>
      </c>
      <c r="B19" s="9" t="s">
        <v>7</v>
      </c>
      <c r="C19" s="10" t="s">
        <v>35</v>
      </c>
      <c r="D19" s="9" t="s">
        <v>36</v>
      </c>
      <c r="E19" s="9" t="s">
        <v>33</v>
      </c>
      <c r="F19" s="11">
        <v>42079</v>
      </c>
      <c r="G19" s="9">
        <v>4</v>
      </c>
      <c r="H19" s="9" t="s">
        <v>5</v>
      </c>
      <c r="I19" s="9" t="s">
        <v>37</v>
      </c>
      <c r="J19" s="9" t="s">
        <v>26</v>
      </c>
      <c r="K19" s="9"/>
    </row>
    <row r="20" spans="1:11" x14ac:dyDescent="0.25">
      <c r="A20" s="9"/>
      <c r="B20" s="9"/>
      <c r="C20" s="10"/>
      <c r="D20" s="9"/>
      <c r="E20" s="9"/>
      <c r="F20" s="11"/>
      <c r="G20" s="9"/>
      <c r="H20" s="9"/>
      <c r="I20" s="9"/>
      <c r="J20" s="9"/>
      <c r="K20" s="9"/>
    </row>
    <row r="21" spans="1:11" ht="210" customHeight="1" x14ac:dyDescent="0.25">
      <c r="A21" s="9" t="s">
        <v>0</v>
      </c>
      <c r="B21" s="9" t="s">
        <v>7</v>
      </c>
      <c r="C21" s="10" t="s">
        <v>38</v>
      </c>
      <c r="D21" s="9" t="s">
        <v>39</v>
      </c>
      <c r="E21" s="9" t="s">
        <v>40</v>
      </c>
      <c r="F21" s="11">
        <v>42234</v>
      </c>
      <c r="G21" s="9">
        <v>4</v>
      </c>
      <c r="H21" s="9" t="s">
        <v>5</v>
      </c>
      <c r="I21" s="9" t="s">
        <v>25</v>
      </c>
      <c r="J21" s="9" t="s">
        <v>26</v>
      </c>
      <c r="K21" s="9"/>
    </row>
    <row r="22" spans="1:11" x14ac:dyDescent="0.25">
      <c r="A22" s="9"/>
      <c r="B22" s="9"/>
      <c r="C22" s="10"/>
      <c r="D22" s="9"/>
      <c r="E22" s="9"/>
      <c r="F22" s="11"/>
      <c r="G22" s="9"/>
      <c r="H22" s="9"/>
      <c r="I22" s="9"/>
      <c r="J22" s="9"/>
      <c r="K22" s="9"/>
    </row>
    <row r="23" spans="1:11" ht="210" customHeight="1" x14ac:dyDescent="0.25">
      <c r="A23" s="9" t="s">
        <v>0</v>
      </c>
      <c r="B23" s="9" t="s">
        <v>7</v>
      </c>
      <c r="C23" s="10" t="s">
        <v>41</v>
      </c>
      <c r="D23" s="9" t="s">
        <v>42</v>
      </c>
      <c r="E23" s="9" t="s">
        <v>40</v>
      </c>
      <c r="F23" s="11">
        <v>42142</v>
      </c>
      <c r="G23" s="9">
        <v>4</v>
      </c>
      <c r="H23" s="9" t="s">
        <v>5</v>
      </c>
      <c r="I23" s="9" t="s">
        <v>37</v>
      </c>
      <c r="J23" s="9" t="s">
        <v>26</v>
      </c>
      <c r="K23" s="9"/>
    </row>
    <row r="24" spans="1:11" x14ac:dyDescent="0.25">
      <c r="A24" s="9"/>
      <c r="B24" s="9"/>
      <c r="C24" s="10"/>
      <c r="D24" s="9"/>
      <c r="E24" s="9"/>
      <c r="F24" s="11"/>
      <c r="G24" s="9"/>
      <c r="H24" s="9"/>
      <c r="I24" s="9"/>
      <c r="J24" s="9"/>
      <c r="K24" s="9"/>
    </row>
    <row r="25" spans="1:11" ht="210" customHeight="1" x14ac:dyDescent="0.25">
      <c r="A25" s="9" t="s">
        <v>0</v>
      </c>
      <c r="B25" s="9" t="s">
        <v>7</v>
      </c>
      <c r="C25" s="10" t="s">
        <v>43</v>
      </c>
      <c r="D25" s="9" t="s">
        <v>44</v>
      </c>
      <c r="E25" s="9" t="s">
        <v>20</v>
      </c>
      <c r="F25" s="9" t="s">
        <v>45</v>
      </c>
      <c r="G25" s="9">
        <v>4</v>
      </c>
      <c r="H25" s="9" t="s">
        <v>5</v>
      </c>
      <c r="I25" s="9" t="s">
        <v>25</v>
      </c>
      <c r="J25" s="9"/>
      <c r="K25" s="9"/>
    </row>
    <row r="26" spans="1:11" x14ac:dyDescent="0.25">
      <c r="A26" s="9"/>
      <c r="B26" s="9"/>
      <c r="C26" s="10"/>
      <c r="D26" s="9"/>
      <c r="E26" s="9"/>
      <c r="F26" s="9"/>
      <c r="G26" s="9"/>
      <c r="H26" s="9"/>
      <c r="I26" s="9"/>
      <c r="J26" s="9"/>
      <c r="K26" s="9"/>
    </row>
    <row r="27" spans="1:11" ht="210" customHeight="1" x14ac:dyDescent="0.25">
      <c r="A27" s="9" t="s">
        <v>0</v>
      </c>
      <c r="B27" s="9" t="s">
        <v>7</v>
      </c>
      <c r="C27" s="10" t="s">
        <v>46</v>
      </c>
      <c r="D27" s="9" t="s">
        <v>47</v>
      </c>
      <c r="E27" s="9" t="s">
        <v>48</v>
      </c>
      <c r="F27" s="9" t="s">
        <v>49</v>
      </c>
      <c r="G27" s="9">
        <v>4</v>
      </c>
      <c r="H27" s="9" t="s">
        <v>5</v>
      </c>
      <c r="I27" s="9" t="s">
        <v>50</v>
      </c>
      <c r="J27" s="9"/>
      <c r="K27" s="9"/>
    </row>
    <row r="28" spans="1:11" x14ac:dyDescent="0.25">
      <c r="A28" s="9"/>
      <c r="B28" s="9"/>
      <c r="C28" s="10"/>
      <c r="D28" s="9"/>
      <c r="E28" s="9"/>
      <c r="F28" s="9"/>
      <c r="G28" s="9"/>
      <c r="H28" s="9"/>
      <c r="I28" s="9"/>
      <c r="J28" s="9"/>
      <c r="K28" s="9"/>
    </row>
    <row r="29" spans="1:11" ht="210" customHeight="1" x14ac:dyDescent="0.25">
      <c r="A29" s="9" t="s">
        <v>0</v>
      </c>
      <c r="B29" s="9" t="s">
        <v>7</v>
      </c>
      <c r="C29" s="10" t="s">
        <v>51</v>
      </c>
      <c r="D29" s="9" t="s">
        <v>52</v>
      </c>
      <c r="E29" s="9" t="s">
        <v>24</v>
      </c>
      <c r="F29" s="11">
        <v>42022</v>
      </c>
      <c r="G29" s="9">
        <v>4</v>
      </c>
      <c r="H29" s="9" t="s">
        <v>5</v>
      </c>
      <c r="I29" s="9" t="s">
        <v>37</v>
      </c>
      <c r="J29" s="9"/>
      <c r="K29" s="9"/>
    </row>
    <row r="30" spans="1:11" x14ac:dyDescent="0.25">
      <c r="A30" s="9"/>
      <c r="B30" s="9"/>
      <c r="C30" s="10"/>
      <c r="D30" s="9"/>
      <c r="E30" s="9"/>
      <c r="F30" s="11"/>
      <c r="G30" s="9"/>
      <c r="H30" s="9"/>
      <c r="I30" s="9"/>
      <c r="J30" s="9"/>
      <c r="K30" s="9"/>
    </row>
    <row r="31" spans="1:11" ht="180" customHeight="1" x14ac:dyDescent="0.25">
      <c r="A31" s="9" t="s">
        <v>0</v>
      </c>
      <c r="B31" s="9" t="s">
        <v>7</v>
      </c>
      <c r="C31" s="10" t="s">
        <v>53</v>
      </c>
      <c r="D31" s="9" t="s">
        <v>54</v>
      </c>
      <c r="E31" s="9" t="s">
        <v>55</v>
      </c>
      <c r="F31" s="11">
        <v>42326</v>
      </c>
      <c r="G31" s="9">
        <v>4</v>
      </c>
      <c r="H31" s="9" t="s">
        <v>5</v>
      </c>
      <c r="I31" s="9" t="s">
        <v>30</v>
      </c>
      <c r="J31" s="9"/>
      <c r="K31" s="9"/>
    </row>
    <row r="32" spans="1:11" x14ac:dyDescent="0.25">
      <c r="A32" s="9"/>
      <c r="B32" s="9"/>
      <c r="C32" s="10"/>
      <c r="D32" s="9"/>
      <c r="E32" s="9"/>
      <c r="F32" s="11"/>
      <c r="G32" s="9"/>
      <c r="H32" s="9"/>
      <c r="I32" s="9"/>
      <c r="J32" s="9"/>
      <c r="K32" s="9"/>
    </row>
    <row r="33" spans="1:11" ht="210" customHeight="1" x14ac:dyDescent="0.25">
      <c r="A33" s="9" t="s">
        <v>0</v>
      </c>
      <c r="B33" s="9" t="s">
        <v>1</v>
      </c>
      <c r="C33" s="10" t="s">
        <v>56</v>
      </c>
      <c r="D33" s="9" t="s">
        <v>57</v>
      </c>
      <c r="E33" s="9" t="s">
        <v>29</v>
      </c>
      <c r="F33" s="9">
        <f>-1 / 15</f>
        <v>-6.6666666666666666E-2</v>
      </c>
      <c r="G33" s="9">
        <v>4</v>
      </c>
      <c r="H33" s="9" t="s">
        <v>5</v>
      </c>
      <c r="I33" s="9" t="s">
        <v>25</v>
      </c>
      <c r="J33" s="9"/>
      <c r="K33" s="9"/>
    </row>
    <row r="34" spans="1:11" x14ac:dyDescent="0.25">
      <c r="A34" s="9"/>
      <c r="B34" s="9"/>
      <c r="C34" s="10"/>
      <c r="D34" s="9"/>
      <c r="E34" s="9"/>
      <c r="F34" s="9"/>
      <c r="G34" s="9"/>
      <c r="H34" s="9"/>
      <c r="I34" s="9"/>
      <c r="J34" s="9"/>
      <c r="K34" s="9"/>
    </row>
    <row r="35" spans="1:11" ht="195" customHeight="1" x14ac:dyDescent="0.25">
      <c r="A35" s="9" t="s">
        <v>0</v>
      </c>
      <c r="B35" s="9" t="s">
        <v>7</v>
      </c>
      <c r="C35" s="10" t="s">
        <v>58</v>
      </c>
      <c r="D35" s="9" t="s">
        <v>59</v>
      </c>
      <c r="E35" s="9" t="s">
        <v>29</v>
      </c>
      <c r="F35" s="11">
        <v>42232</v>
      </c>
      <c r="G35" s="9">
        <v>4</v>
      </c>
      <c r="H35" s="9" t="s">
        <v>5</v>
      </c>
      <c r="I35" s="9" t="s">
        <v>34</v>
      </c>
      <c r="J35" s="9"/>
      <c r="K35" s="9"/>
    </row>
    <row r="36" spans="1:11" x14ac:dyDescent="0.25">
      <c r="A36" s="9"/>
      <c r="B36" s="9"/>
      <c r="C36" s="10"/>
      <c r="D36" s="9"/>
      <c r="E36" s="9"/>
      <c r="F36" s="11"/>
      <c r="G36" s="9"/>
      <c r="H36" s="9"/>
      <c r="I36" s="9"/>
      <c r="J36" s="9"/>
      <c r="K36" s="9"/>
    </row>
    <row r="37" spans="1:11" ht="195" customHeight="1" x14ac:dyDescent="0.25">
      <c r="A37" s="9" t="s">
        <v>0</v>
      </c>
      <c r="B37" s="9" t="s">
        <v>7</v>
      </c>
      <c r="C37" s="10" t="s">
        <v>60</v>
      </c>
      <c r="D37" s="9" t="s">
        <v>61</v>
      </c>
      <c r="E37" s="9" t="s">
        <v>48</v>
      </c>
      <c r="F37" s="9" t="s">
        <v>62</v>
      </c>
      <c r="G37" s="9">
        <v>4</v>
      </c>
      <c r="H37" s="9" t="s">
        <v>5</v>
      </c>
      <c r="I37" s="9" t="s">
        <v>63</v>
      </c>
      <c r="J37" s="9"/>
      <c r="K37" s="9"/>
    </row>
    <row r="38" spans="1:11" x14ac:dyDescent="0.25">
      <c r="A38" s="9"/>
      <c r="B38" s="9"/>
      <c r="C38" s="10"/>
      <c r="D38" s="9"/>
      <c r="E38" s="9"/>
      <c r="F38" s="9"/>
      <c r="G38" s="9"/>
      <c r="H38" s="9"/>
      <c r="I38" s="9"/>
      <c r="J38" s="9"/>
      <c r="K38" s="9"/>
    </row>
    <row r="39" spans="1:11" ht="210" customHeight="1" x14ac:dyDescent="0.25">
      <c r="A39" s="9" t="s">
        <v>0</v>
      </c>
      <c r="B39" s="9" t="s">
        <v>1</v>
      </c>
      <c r="C39" s="10" t="s">
        <v>64</v>
      </c>
      <c r="D39" s="9" t="s">
        <v>57</v>
      </c>
      <c r="E39" s="9" t="s">
        <v>29</v>
      </c>
      <c r="F39" s="9">
        <f>-1 / 3</f>
        <v>-0.33333333333333331</v>
      </c>
      <c r="G39" s="9">
        <v>4</v>
      </c>
      <c r="H39" s="9" t="s">
        <v>5</v>
      </c>
      <c r="I39" s="9" t="s">
        <v>25</v>
      </c>
      <c r="J39" s="9"/>
      <c r="K39" s="9"/>
    </row>
    <row r="40" spans="1:11" x14ac:dyDescent="0.25">
      <c r="A40" s="9"/>
      <c r="B40" s="9"/>
      <c r="C40" s="10"/>
      <c r="D40" s="9"/>
      <c r="E40" s="9"/>
      <c r="F40" s="9"/>
      <c r="G40" s="9"/>
      <c r="H40" s="9"/>
      <c r="I40" s="9"/>
      <c r="J40" s="9"/>
      <c r="K40" s="9"/>
    </row>
    <row r="41" spans="1:11" ht="225" customHeight="1" x14ac:dyDescent="0.25">
      <c r="A41" s="9" t="s">
        <v>0</v>
      </c>
      <c r="B41" s="9" t="s">
        <v>7</v>
      </c>
      <c r="C41" s="10" t="s">
        <v>65</v>
      </c>
      <c r="D41" s="9" t="s">
        <v>15</v>
      </c>
      <c r="E41" s="9" t="s">
        <v>66</v>
      </c>
      <c r="F41" s="9" t="s">
        <v>67</v>
      </c>
      <c r="G41" s="9">
        <v>2</v>
      </c>
      <c r="H41" s="9" t="s">
        <v>17</v>
      </c>
      <c r="I41" s="9"/>
    </row>
    <row r="42" spans="1:11" x14ac:dyDescent="0.25">
      <c r="A42" s="9"/>
      <c r="B42" s="9"/>
      <c r="C42" s="10"/>
      <c r="D42" s="9"/>
      <c r="E42" s="9"/>
      <c r="F42" s="9"/>
      <c r="G42" s="9"/>
      <c r="H42" s="9"/>
      <c r="I42" s="9"/>
    </row>
    <row r="45" spans="1:11" ht="195" customHeight="1" x14ac:dyDescent="0.25">
      <c r="A45" s="9" t="s">
        <v>0</v>
      </c>
      <c r="B45" s="9" t="s">
        <v>7</v>
      </c>
      <c r="C45" s="10" t="s">
        <v>68</v>
      </c>
      <c r="D45" s="9" t="s">
        <v>69</v>
      </c>
      <c r="E45" s="9" t="s">
        <v>24</v>
      </c>
      <c r="F45" s="11">
        <v>42081</v>
      </c>
      <c r="G45" s="9">
        <v>4</v>
      </c>
      <c r="H45" s="9" t="s">
        <v>17</v>
      </c>
      <c r="I45" s="9" t="s">
        <v>34</v>
      </c>
      <c r="J45" s="9"/>
      <c r="K45" s="9"/>
    </row>
    <row r="46" spans="1:11" x14ac:dyDescent="0.25">
      <c r="A46" s="9"/>
      <c r="B46" s="9"/>
      <c r="C46" s="10"/>
      <c r="D46" s="9"/>
      <c r="E46" s="9"/>
      <c r="F46" s="11"/>
      <c r="G46" s="9"/>
      <c r="H46" s="9"/>
      <c r="I46" s="9"/>
      <c r="J46" s="9"/>
      <c r="K46" s="9"/>
    </row>
    <row r="47" spans="1:11" ht="225" customHeight="1" x14ac:dyDescent="0.25">
      <c r="A47" s="9" t="s">
        <v>0</v>
      </c>
      <c r="B47" s="9" t="s">
        <v>7</v>
      </c>
      <c r="C47" s="10" t="s">
        <v>70</v>
      </c>
      <c r="D47" s="9" t="s">
        <v>15</v>
      </c>
      <c r="E47" s="9" t="s">
        <v>20</v>
      </c>
      <c r="F47" s="9" t="s">
        <v>71</v>
      </c>
      <c r="G47" s="9">
        <v>1</v>
      </c>
      <c r="H47" s="9" t="s">
        <v>17</v>
      </c>
      <c r="I47" s="9"/>
      <c r="J47" s="9"/>
      <c r="K47" s="9"/>
    </row>
    <row r="48" spans="1:11" x14ac:dyDescent="0.25">
      <c r="A48" s="9"/>
      <c r="B48" s="9"/>
      <c r="C48" s="10"/>
      <c r="D48" s="9"/>
      <c r="E48" s="9"/>
      <c r="F48" s="9"/>
      <c r="G48" s="9"/>
      <c r="H48" s="9"/>
      <c r="I48" s="9"/>
      <c r="J48" s="9"/>
      <c r="K48" s="9"/>
    </row>
    <row r="49" spans="1:11" ht="225" customHeight="1" x14ac:dyDescent="0.25">
      <c r="A49" s="9" t="s">
        <v>0</v>
      </c>
      <c r="B49" s="9" t="s">
        <v>7</v>
      </c>
      <c r="C49" s="10" t="s">
        <v>72</v>
      </c>
      <c r="D49" s="9" t="s">
        <v>15</v>
      </c>
      <c r="E49" s="9" t="s">
        <v>33</v>
      </c>
      <c r="F49" s="9" t="s">
        <v>73</v>
      </c>
      <c r="G49" s="9">
        <v>1</v>
      </c>
      <c r="H49" s="9" t="s">
        <v>17</v>
      </c>
      <c r="I49" s="9"/>
      <c r="J49" s="9"/>
      <c r="K49" s="9"/>
    </row>
    <row r="50" spans="1:11" x14ac:dyDescent="0.25">
      <c r="A50" s="9"/>
      <c r="B50" s="9"/>
      <c r="C50" s="10"/>
      <c r="D50" s="9"/>
      <c r="E50" s="9"/>
      <c r="F50" s="9"/>
      <c r="G50" s="9"/>
      <c r="H50" s="9"/>
      <c r="I50" s="9"/>
      <c r="J50" s="9"/>
      <c r="K50" s="9"/>
    </row>
    <row r="51" spans="1:11" ht="225" customHeight="1" x14ac:dyDescent="0.25">
      <c r="A51" s="9" t="s">
        <v>0</v>
      </c>
      <c r="B51" s="9" t="s">
        <v>7</v>
      </c>
      <c r="C51" s="10" t="s">
        <v>74</v>
      </c>
      <c r="D51" s="9" t="s">
        <v>15</v>
      </c>
      <c r="E51" s="9" t="s">
        <v>24</v>
      </c>
      <c r="F51" s="9" t="s">
        <v>16</v>
      </c>
      <c r="G51" s="9">
        <v>1</v>
      </c>
      <c r="H51" s="9" t="s">
        <v>17</v>
      </c>
      <c r="I51" s="9"/>
      <c r="J51" s="9"/>
      <c r="K51" s="9"/>
    </row>
    <row r="52" spans="1:11" x14ac:dyDescent="0.25">
      <c r="A52" s="9"/>
      <c r="B52" s="9"/>
      <c r="C52" s="10"/>
      <c r="D52" s="9"/>
      <c r="E52" s="9"/>
      <c r="F52" s="9"/>
      <c r="G52" s="9"/>
      <c r="H52" s="9"/>
      <c r="I52" s="9"/>
      <c r="J52" s="9"/>
      <c r="K52" s="9"/>
    </row>
    <row r="53" spans="1:11" ht="225" customHeight="1" x14ac:dyDescent="0.25">
      <c r="A53" s="9" t="s">
        <v>0</v>
      </c>
      <c r="B53" s="9" t="s">
        <v>7</v>
      </c>
      <c r="C53" s="10" t="s">
        <v>75</v>
      </c>
      <c r="D53" s="9" t="s">
        <v>15</v>
      </c>
      <c r="E53" s="9" t="s">
        <v>29</v>
      </c>
      <c r="F53" s="9" t="s">
        <v>67</v>
      </c>
      <c r="G53" s="9">
        <v>1</v>
      </c>
      <c r="H53" s="9" t="s">
        <v>17</v>
      </c>
      <c r="I53" s="9"/>
      <c r="J53" s="9"/>
      <c r="K53" s="9"/>
    </row>
    <row r="54" spans="1:11" x14ac:dyDescent="0.25">
      <c r="A54" s="9"/>
      <c r="B54" s="9"/>
      <c r="C54" s="10"/>
      <c r="D54" s="9"/>
      <c r="E54" s="9"/>
      <c r="F54" s="9"/>
      <c r="G54" s="9"/>
      <c r="H54" s="9"/>
      <c r="I54" s="9"/>
      <c r="J54" s="9"/>
      <c r="K54" s="9"/>
    </row>
    <row r="55" spans="1:11" ht="225" customHeight="1" x14ac:dyDescent="0.25">
      <c r="A55" s="9" t="s">
        <v>0</v>
      </c>
      <c r="B55" s="9" t="s">
        <v>7</v>
      </c>
      <c r="C55" s="10" t="s">
        <v>76</v>
      </c>
      <c r="D55" s="9" t="s">
        <v>15</v>
      </c>
      <c r="E55" s="9" t="s">
        <v>48</v>
      </c>
      <c r="F55" s="9" t="s">
        <v>71</v>
      </c>
      <c r="G55" s="9">
        <v>1</v>
      </c>
      <c r="H55" s="9" t="s">
        <v>17</v>
      </c>
      <c r="I55" s="9"/>
      <c r="J55" s="9"/>
      <c r="K55" s="9"/>
    </row>
    <row r="56" spans="1:11" x14ac:dyDescent="0.25">
      <c r="A56" s="9"/>
      <c r="B56" s="9"/>
      <c r="C56" s="10"/>
      <c r="D56" s="9"/>
      <c r="E56" s="9"/>
      <c r="F56" s="9"/>
      <c r="G56" s="9"/>
      <c r="H56" s="9"/>
      <c r="I56" s="9"/>
      <c r="J56" s="9"/>
      <c r="K56" s="9"/>
    </row>
    <row r="57" spans="1:11" ht="225" customHeight="1" x14ac:dyDescent="0.25">
      <c r="A57" s="9" t="s">
        <v>0</v>
      </c>
      <c r="B57" s="9" t="s">
        <v>7</v>
      </c>
      <c r="C57" s="10" t="s">
        <v>77</v>
      </c>
      <c r="D57" s="9" t="s">
        <v>15</v>
      </c>
      <c r="E57" s="9" t="s">
        <v>20</v>
      </c>
      <c r="F57" s="9" t="s">
        <v>16</v>
      </c>
      <c r="G57" s="9">
        <v>2</v>
      </c>
      <c r="H57" s="9" t="s">
        <v>17</v>
      </c>
      <c r="I57" s="9"/>
      <c r="J57" s="9"/>
      <c r="K57" s="9"/>
    </row>
    <row r="58" spans="1:11" x14ac:dyDescent="0.25">
      <c r="A58" s="9"/>
      <c r="B58" s="9"/>
      <c r="C58" s="10"/>
      <c r="D58" s="9"/>
      <c r="E58" s="9"/>
      <c r="F58" s="9"/>
      <c r="G58" s="9"/>
      <c r="H58" s="9"/>
      <c r="I58" s="9"/>
      <c r="J58" s="9"/>
      <c r="K58" s="9"/>
    </row>
    <row r="59" spans="1:11" ht="225" customHeight="1" x14ac:dyDescent="0.25">
      <c r="A59" s="9" t="s">
        <v>0</v>
      </c>
      <c r="B59" s="9" t="s">
        <v>7</v>
      </c>
      <c r="C59" s="10" t="s">
        <v>78</v>
      </c>
      <c r="D59" s="9" t="s">
        <v>15</v>
      </c>
      <c r="E59" s="9" t="s">
        <v>48</v>
      </c>
      <c r="F59" s="9" t="s">
        <v>71</v>
      </c>
      <c r="G59" s="9">
        <v>2</v>
      </c>
      <c r="H59" s="9" t="s">
        <v>17</v>
      </c>
      <c r="I59" s="9"/>
      <c r="J59" s="9"/>
      <c r="K59" s="9"/>
    </row>
    <row r="60" spans="1:11" x14ac:dyDescent="0.25">
      <c r="A60" s="9"/>
      <c r="B60" s="9"/>
      <c r="C60" s="10"/>
      <c r="D60" s="9"/>
      <c r="E60" s="9"/>
      <c r="F60" s="9"/>
      <c r="G60" s="9"/>
      <c r="H60" s="9"/>
      <c r="I60" s="9"/>
      <c r="J60" s="9"/>
      <c r="K60" s="9"/>
    </row>
    <row r="61" spans="1:11" ht="225" customHeight="1" x14ac:dyDescent="0.25">
      <c r="A61" s="9" t="s">
        <v>0</v>
      </c>
      <c r="B61" s="9" t="s">
        <v>7</v>
      </c>
      <c r="C61" s="10" t="s">
        <v>79</v>
      </c>
      <c r="D61" s="9" t="s">
        <v>15</v>
      </c>
      <c r="E61" s="9" t="s">
        <v>20</v>
      </c>
      <c r="F61" s="9" t="s">
        <v>71</v>
      </c>
      <c r="G61" s="9">
        <v>4</v>
      </c>
      <c r="H61" s="9" t="s">
        <v>17</v>
      </c>
      <c r="I61" s="9"/>
      <c r="J61" s="9"/>
      <c r="K61" s="9"/>
    </row>
    <row r="62" spans="1:11" x14ac:dyDescent="0.25">
      <c r="A62" s="9"/>
      <c r="B62" s="9"/>
      <c r="C62" s="10"/>
      <c r="D62" s="9"/>
      <c r="E62" s="9"/>
      <c r="F62" s="9"/>
      <c r="G62" s="9"/>
      <c r="H62" s="9"/>
      <c r="I62" s="9"/>
      <c r="J62" s="9"/>
      <c r="K62" s="9"/>
    </row>
    <row r="63" spans="1:11" ht="225" customHeight="1" x14ac:dyDescent="0.25">
      <c r="A63" s="9" t="s">
        <v>0</v>
      </c>
      <c r="B63" s="9" t="s">
        <v>7</v>
      </c>
      <c r="C63" s="10" t="s">
        <v>80</v>
      </c>
      <c r="D63" s="9" t="s">
        <v>15</v>
      </c>
      <c r="E63" s="9" t="s">
        <v>48</v>
      </c>
      <c r="F63" s="9" t="s">
        <v>16</v>
      </c>
      <c r="G63" s="9">
        <v>4</v>
      </c>
      <c r="H63" s="9" t="s">
        <v>17</v>
      </c>
      <c r="I63" s="9"/>
      <c r="J63" s="9"/>
      <c r="K63" s="9"/>
    </row>
    <row r="64" spans="1:11" x14ac:dyDescent="0.25">
      <c r="A64" s="9"/>
      <c r="B64" s="9"/>
      <c r="C64" s="10"/>
      <c r="D64" s="9"/>
      <c r="E64" s="9"/>
      <c r="F64" s="9"/>
      <c r="G64" s="9"/>
      <c r="H64" s="9"/>
      <c r="I64" s="9"/>
      <c r="J64" s="9"/>
      <c r="K64" s="9"/>
    </row>
    <row r="65" spans="1:11" ht="225" customHeight="1" x14ac:dyDescent="0.25">
      <c r="A65" s="9" t="s">
        <v>0</v>
      </c>
      <c r="B65" s="9" t="s">
        <v>7</v>
      </c>
      <c r="C65" s="10" t="s">
        <v>81</v>
      </c>
      <c r="D65" s="9" t="s">
        <v>15</v>
      </c>
      <c r="E65" s="9" t="s">
        <v>33</v>
      </c>
      <c r="F65" s="9" t="s">
        <v>16</v>
      </c>
      <c r="G65" s="9">
        <v>4</v>
      </c>
      <c r="H65" s="9" t="s">
        <v>17</v>
      </c>
      <c r="I65" s="9"/>
      <c r="J65" s="9"/>
      <c r="K65" s="9"/>
    </row>
    <row r="66" spans="1:11" x14ac:dyDescent="0.25">
      <c r="A66" s="9"/>
      <c r="B66" s="9"/>
      <c r="C66" s="10"/>
      <c r="D66" s="9"/>
      <c r="E66" s="9"/>
      <c r="F66" s="9"/>
      <c r="G66" s="9"/>
      <c r="H66" s="9"/>
      <c r="I66" s="9"/>
      <c r="J66" s="9"/>
      <c r="K66" s="9"/>
    </row>
    <row r="67" spans="1:11" ht="225" customHeight="1" x14ac:dyDescent="0.25">
      <c r="A67" s="9" t="s">
        <v>0</v>
      </c>
      <c r="B67" s="9" t="s">
        <v>7</v>
      </c>
      <c r="C67" s="10" t="s">
        <v>82</v>
      </c>
      <c r="D67" s="9" t="s">
        <v>15</v>
      </c>
      <c r="E67" s="9" t="s">
        <v>24</v>
      </c>
      <c r="F67" s="9" t="s">
        <v>71</v>
      </c>
      <c r="G67" s="9">
        <v>4</v>
      </c>
      <c r="H67" s="9" t="s">
        <v>17</v>
      </c>
      <c r="I67" s="9"/>
      <c r="J67" s="9"/>
      <c r="K67" s="9"/>
    </row>
    <row r="68" spans="1:11" x14ac:dyDescent="0.25">
      <c r="A68" s="9"/>
      <c r="B68" s="9"/>
      <c r="C68" s="10"/>
      <c r="D68" s="9"/>
      <c r="E68" s="9"/>
      <c r="F68" s="9"/>
      <c r="G68" s="9"/>
      <c r="H68" s="9"/>
      <c r="I68" s="9"/>
      <c r="J68" s="9"/>
      <c r="K68" s="9"/>
    </row>
    <row r="69" spans="1:11" ht="225" customHeight="1" x14ac:dyDescent="0.25">
      <c r="A69" s="9" t="s">
        <v>0</v>
      </c>
      <c r="B69" s="9" t="s">
        <v>7</v>
      </c>
      <c r="C69" s="10" t="s">
        <v>83</v>
      </c>
      <c r="D69" s="9" t="s">
        <v>15</v>
      </c>
      <c r="E69" s="9" t="s">
        <v>84</v>
      </c>
      <c r="F69" s="9" t="s">
        <v>71</v>
      </c>
      <c r="G69" s="9">
        <v>1</v>
      </c>
      <c r="H69" s="9" t="s">
        <v>17</v>
      </c>
      <c r="I69" s="9"/>
      <c r="J69" s="9"/>
      <c r="K69" s="9"/>
    </row>
    <row r="70" spans="1:11" x14ac:dyDescent="0.25">
      <c r="A70" s="9"/>
      <c r="B70" s="9"/>
      <c r="C70" s="10"/>
      <c r="D70" s="9"/>
      <c r="E70" s="9"/>
      <c r="F70" s="9"/>
      <c r="G70" s="9"/>
      <c r="H70" s="9"/>
      <c r="I70" s="9"/>
      <c r="J70" s="9"/>
      <c r="K70" s="9"/>
    </row>
    <row r="71" spans="1:11" ht="225" customHeight="1" x14ac:dyDescent="0.25">
      <c r="A71" s="9" t="s">
        <v>0</v>
      </c>
      <c r="B71" s="9" t="s">
        <v>7</v>
      </c>
      <c r="C71" s="10" t="s">
        <v>85</v>
      </c>
      <c r="D71" s="9" t="s">
        <v>15</v>
      </c>
      <c r="E71" s="9" t="s">
        <v>86</v>
      </c>
      <c r="F71" s="9" t="s">
        <v>71</v>
      </c>
      <c r="G71" s="9">
        <v>1</v>
      </c>
      <c r="H71" s="9" t="s">
        <v>17</v>
      </c>
      <c r="I71" s="9"/>
      <c r="J71" s="9"/>
      <c r="K71" s="9"/>
    </row>
    <row r="72" spans="1:11" x14ac:dyDescent="0.25">
      <c r="A72" s="9"/>
      <c r="B72" s="9"/>
      <c r="C72" s="10"/>
      <c r="D72" s="9"/>
      <c r="E72" s="9"/>
      <c r="F72" s="9"/>
      <c r="G72" s="9"/>
      <c r="H72" s="9"/>
      <c r="I72" s="9"/>
      <c r="J72" s="9"/>
      <c r="K72" s="9"/>
    </row>
    <row r="73" spans="1:11" ht="225" customHeight="1" x14ac:dyDescent="0.25">
      <c r="A73" s="9" t="s">
        <v>0</v>
      </c>
      <c r="B73" s="9" t="s">
        <v>7</v>
      </c>
      <c r="C73" s="10" t="s">
        <v>87</v>
      </c>
      <c r="D73" s="9" t="s">
        <v>15</v>
      </c>
      <c r="E73" s="9" t="s">
        <v>88</v>
      </c>
      <c r="F73" s="9" t="s">
        <v>73</v>
      </c>
      <c r="G73" s="9">
        <v>1</v>
      </c>
      <c r="H73" s="9" t="s">
        <v>17</v>
      </c>
      <c r="I73" s="9"/>
      <c r="J73" s="9"/>
      <c r="K73" s="9"/>
    </row>
    <row r="74" spans="1:11" x14ac:dyDescent="0.25">
      <c r="A74" s="9"/>
      <c r="B74" s="9"/>
      <c r="C74" s="10"/>
      <c r="D74" s="9"/>
      <c r="E74" s="9"/>
      <c r="F74" s="9"/>
      <c r="G74" s="9"/>
      <c r="H74" s="9"/>
      <c r="I74" s="9"/>
      <c r="J74" s="9"/>
      <c r="K74" s="9"/>
    </row>
    <row r="75" spans="1:11" ht="225" customHeight="1" x14ac:dyDescent="0.25">
      <c r="A75" s="9" t="s">
        <v>0</v>
      </c>
      <c r="B75" s="9" t="s">
        <v>7</v>
      </c>
      <c r="C75" s="10" t="s">
        <v>89</v>
      </c>
      <c r="D75" s="9" t="s">
        <v>15</v>
      </c>
      <c r="E75" s="9" t="s">
        <v>90</v>
      </c>
      <c r="F75" s="9" t="s">
        <v>71</v>
      </c>
      <c r="G75" s="9">
        <v>1</v>
      </c>
      <c r="H75" s="9" t="s">
        <v>17</v>
      </c>
      <c r="I75" s="9"/>
      <c r="J75" s="9"/>
      <c r="K75" s="9"/>
    </row>
    <row r="76" spans="1:11" x14ac:dyDescent="0.25">
      <c r="A76" s="9"/>
      <c r="B76" s="9"/>
      <c r="C76" s="10"/>
      <c r="D76" s="9"/>
      <c r="E76" s="9"/>
      <c r="F76" s="9"/>
      <c r="G76" s="9"/>
      <c r="H76" s="9"/>
      <c r="I76" s="9"/>
      <c r="J76" s="9"/>
      <c r="K76" s="9"/>
    </row>
    <row r="77" spans="1:11" ht="225" customHeight="1" x14ac:dyDescent="0.25">
      <c r="A77" s="9" t="s">
        <v>0</v>
      </c>
      <c r="B77" s="9" t="s">
        <v>7</v>
      </c>
      <c r="C77" s="10" t="s">
        <v>91</v>
      </c>
      <c r="D77" s="9" t="s">
        <v>15</v>
      </c>
      <c r="E77" s="9" t="s">
        <v>92</v>
      </c>
      <c r="F77" s="9" t="s">
        <v>71</v>
      </c>
      <c r="G77" s="9">
        <v>1</v>
      </c>
      <c r="H77" s="9" t="s">
        <v>17</v>
      </c>
      <c r="I77" s="9"/>
      <c r="J77" s="9"/>
      <c r="K77" s="9"/>
    </row>
    <row r="78" spans="1:11" x14ac:dyDescent="0.25">
      <c r="A78" s="9"/>
      <c r="B78" s="9"/>
      <c r="C78" s="10"/>
      <c r="D78" s="9"/>
      <c r="E78" s="9"/>
      <c r="F78" s="9"/>
      <c r="G78" s="9"/>
      <c r="H78" s="9"/>
      <c r="I78" s="9"/>
      <c r="J78" s="9"/>
      <c r="K78" s="9"/>
    </row>
    <row r="79" spans="1:11" ht="225" customHeight="1" x14ac:dyDescent="0.25">
      <c r="A79" s="9" t="s">
        <v>0</v>
      </c>
      <c r="B79" s="9" t="s">
        <v>7</v>
      </c>
      <c r="C79" s="10" t="s">
        <v>93</v>
      </c>
      <c r="D79" s="9" t="s">
        <v>15</v>
      </c>
      <c r="E79" s="9" t="s">
        <v>94</v>
      </c>
      <c r="F79" s="9" t="s">
        <v>71</v>
      </c>
      <c r="G79" s="9">
        <v>1</v>
      </c>
      <c r="H79" s="9" t="s">
        <v>17</v>
      </c>
      <c r="I79" s="9"/>
      <c r="J79" s="9"/>
      <c r="K79" s="9"/>
    </row>
    <row r="80" spans="1:11" x14ac:dyDescent="0.25">
      <c r="A80" s="9"/>
      <c r="B80" s="9"/>
      <c r="C80" s="10"/>
      <c r="D80" s="9"/>
      <c r="E80" s="9"/>
      <c r="F80" s="9"/>
      <c r="G80" s="9"/>
      <c r="H80" s="9"/>
      <c r="I80" s="9"/>
      <c r="J80" s="9"/>
      <c r="K80" s="9"/>
    </row>
    <row r="81" spans="1:11" ht="225" customHeight="1" x14ac:dyDescent="0.25">
      <c r="A81" s="9" t="s">
        <v>0</v>
      </c>
      <c r="B81" s="9" t="s">
        <v>7</v>
      </c>
      <c r="C81" s="10" t="s">
        <v>95</v>
      </c>
      <c r="D81" s="9" t="s">
        <v>15</v>
      </c>
      <c r="E81" s="9" t="s">
        <v>96</v>
      </c>
      <c r="F81" s="9" t="s">
        <v>16</v>
      </c>
      <c r="G81" s="9">
        <v>1</v>
      </c>
      <c r="H81" s="9" t="s">
        <v>17</v>
      </c>
      <c r="I81" s="9"/>
      <c r="J81" s="9"/>
      <c r="K81" s="9"/>
    </row>
    <row r="82" spans="1:11" x14ac:dyDescent="0.25">
      <c r="A82" s="9"/>
      <c r="B82" s="9"/>
      <c r="C82" s="10"/>
      <c r="D82" s="9"/>
      <c r="E82" s="9"/>
      <c r="F82" s="9"/>
      <c r="G82" s="9"/>
      <c r="H82" s="9"/>
      <c r="I82" s="9"/>
      <c r="J82" s="9"/>
      <c r="K82" s="9"/>
    </row>
    <row r="83" spans="1:11" ht="225" customHeight="1" x14ac:dyDescent="0.25">
      <c r="A83" s="9" t="s">
        <v>0</v>
      </c>
      <c r="B83" s="9" t="s">
        <v>7</v>
      </c>
      <c r="C83" s="10" t="s">
        <v>97</v>
      </c>
      <c r="D83" s="9" t="s">
        <v>15</v>
      </c>
      <c r="E83" s="9" t="s">
        <v>98</v>
      </c>
      <c r="F83" s="9" t="s">
        <v>16</v>
      </c>
    </row>
    <row r="84" spans="1:11" x14ac:dyDescent="0.25">
      <c r="A84" s="9"/>
      <c r="B84" s="9"/>
      <c r="C84" s="10"/>
      <c r="D84" s="9"/>
      <c r="E84" s="9"/>
      <c r="F84" s="9"/>
    </row>
    <row r="87" spans="1:11" ht="195" customHeight="1" x14ac:dyDescent="0.25">
      <c r="A87" s="9" t="s">
        <v>0</v>
      </c>
      <c r="B87" s="9" t="s">
        <v>7</v>
      </c>
      <c r="C87" s="10" t="s">
        <v>101</v>
      </c>
      <c r="D87" s="9" t="s">
        <v>102</v>
      </c>
      <c r="E87" s="9" t="s">
        <v>103</v>
      </c>
      <c r="F87" s="11">
        <v>42114</v>
      </c>
      <c r="G87" s="9">
        <v>4</v>
      </c>
      <c r="H87" s="9" t="s">
        <v>5</v>
      </c>
      <c r="I87" s="9" t="s">
        <v>104</v>
      </c>
      <c r="J87" s="9"/>
      <c r="K87" s="9"/>
    </row>
    <row r="88" spans="1:11" x14ac:dyDescent="0.25">
      <c r="A88" s="9"/>
      <c r="B88" s="9"/>
      <c r="C88" s="10"/>
      <c r="D88" s="9"/>
      <c r="E88" s="9"/>
      <c r="F88" s="11"/>
      <c r="G88" s="9"/>
      <c r="H88" s="9"/>
      <c r="I88" s="9"/>
      <c r="J88" s="9"/>
      <c r="K88" s="9"/>
    </row>
    <row r="89" spans="1:11" ht="180" customHeight="1" x14ac:dyDescent="0.25">
      <c r="A89" s="9" t="s">
        <v>0</v>
      </c>
      <c r="B89" s="9" t="s">
        <v>7</v>
      </c>
      <c r="C89" s="10" t="s">
        <v>105</v>
      </c>
      <c r="D89" s="9" t="s">
        <v>106</v>
      </c>
      <c r="E89" s="9" t="s">
        <v>107</v>
      </c>
      <c r="F89" s="11">
        <v>42170</v>
      </c>
      <c r="G89" s="9">
        <v>4</v>
      </c>
    </row>
    <row r="90" spans="1:11" x14ac:dyDescent="0.25">
      <c r="A90" s="9"/>
      <c r="B90" s="9"/>
      <c r="C90" s="10"/>
      <c r="D90" s="9"/>
      <c r="E90" s="9"/>
      <c r="F90" s="11"/>
      <c r="G90" s="9"/>
    </row>
    <row r="91" spans="1:11" x14ac:dyDescent="0.25">
      <c r="A91" s="1"/>
      <c r="B91" s="1"/>
      <c r="C91" s="2"/>
      <c r="D91" s="1"/>
      <c r="E91" s="1"/>
      <c r="F91" s="3"/>
      <c r="G91" s="1"/>
    </row>
    <row r="92" spans="1:11" ht="135" customHeight="1" x14ac:dyDescent="0.25">
      <c r="A92" s="9" t="s">
        <v>0</v>
      </c>
      <c r="B92" s="9" t="s">
        <v>7</v>
      </c>
      <c r="C92" s="10" t="s">
        <v>1162</v>
      </c>
      <c r="D92" s="9" t="s">
        <v>1163</v>
      </c>
      <c r="E92" s="9" t="s">
        <v>1164</v>
      </c>
      <c r="F92" s="11">
        <v>42055</v>
      </c>
      <c r="G92" s="9">
        <v>4</v>
      </c>
      <c r="H92" s="9" t="s">
        <v>5</v>
      </c>
      <c r="I92" s="9" t="s">
        <v>6</v>
      </c>
      <c r="J92" s="9"/>
      <c r="K92" s="9"/>
    </row>
    <row r="93" spans="1:11" x14ac:dyDescent="0.25">
      <c r="A93" s="9"/>
      <c r="B93" s="9"/>
      <c r="C93" s="10"/>
      <c r="D93" s="9"/>
      <c r="E93" s="9"/>
      <c r="F93" s="11"/>
      <c r="G93" s="9"/>
      <c r="H93" s="9"/>
      <c r="I93" s="9"/>
      <c r="J93" s="9"/>
      <c r="K93" s="9"/>
    </row>
    <row r="94" spans="1:11" ht="135" customHeight="1" x14ac:dyDescent="0.25">
      <c r="A94" s="9" t="s">
        <v>0</v>
      </c>
      <c r="B94" s="9" t="s">
        <v>7</v>
      </c>
      <c r="C94" s="10" t="s">
        <v>1165</v>
      </c>
      <c r="D94" s="9" t="s">
        <v>1163</v>
      </c>
      <c r="E94" s="9" t="s">
        <v>1164</v>
      </c>
      <c r="F94" s="11">
        <v>42055</v>
      </c>
      <c r="G94" s="9">
        <v>4</v>
      </c>
      <c r="H94" s="9" t="s">
        <v>5</v>
      </c>
      <c r="I94" s="9" t="s">
        <v>6</v>
      </c>
      <c r="J94" s="9"/>
      <c r="K94" s="9"/>
    </row>
    <row r="95" spans="1:11" x14ac:dyDescent="0.25">
      <c r="A95" s="9"/>
      <c r="B95" s="9"/>
      <c r="C95" s="10"/>
      <c r="D95" s="9"/>
      <c r="E95" s="9"/>
      <c r="F95" s="11"/>
      <c r="G95" s="9"/>
      <c r="H95" s="9"/>
      <c r="I95" s="9"/>
      <c r="J95" s="9"/>
      <c r="K95" s="9"/>
    </row>
    <row r="96" spans="1:11" ht="135" customHeight="1" x14ac:dyDescent="0.25">
      <c r="A96" s="9" t="s">
        <v>0</v>
      </c>
      <c r="B96" s="9" t="s">
        <v>7</v>
      </c>
      <c r="C96" s="10" t="s">
        <v>1166</v>
      </c>
      <c r="D96" s="9" t="s">
        <v>1163</v>
      </c>
      <c r="E96" s="9" t="s">
        <v>426</v>
      </c>
      <c r="F96" s="11">
        <v>42205</v>
      </c>
      <c r="G96" s="9">
        <v>4</v>
      </c>
      <c r="H96" s="9" t="s">
        <v>5</v>
      </c>
      <c r="I96" s="9" t="s">
        <v>6</v>
      </c>
      <c r="J96" s="9"/>
      <c r="K96" s="9"/>
    </row>
    <row r="97" spans="1:11" x14ac:dyDescent="0.25">
      <c r="A97" s="9"/>
      <c r="B97" s="9"/>
      <c r="C97" s="10"/>
      <c r="D97" s="9"/>
      <c r="E97" s="9"/>
      <c r="F97" s="11"/>
      <c r="G97" s="9"/>
      <c r="H97" s="9"/>
      <c r="I97" s="9"/>
      <c r="J97" s="9"/>
      <c r="K97" s="9"/>
    </row>
    <row r="98" spans="1:11" ht="135" customHeight="1" x14ac:dyDescent="0.25">
      <c r="A98" s="9" t="s">
        <v>0</v>
      </c>
      <c r="B98" s="9" t="s">
        <v>7</v>
      </c>
      <c r="C98" s="10" t="s">
        <v>1167</v>
      </c>
      <c r="D98" s="9" t="s">
        <v>1163</v>
      </c>
      <c r="E98" s="9" t="s">
        <v>426</v>
      </c>
      <c r="F98" s="11">
        <v>42328</v>
      </c>
      <c r="G98" s="9">
        <v>4</v>
      </c>
      <c r="H98" s="9" t="s">
        <v>5</v>
      </c>
      <c r="I98" s="9" t="s">
        <v>6</v>
      </c>
      <c r="J98" s="9"/>
      <c r="K98" s="9"/>
    </row>
    <row r="99" spans="1:11" x14ac:dyDescent="0.25">
      <c r="A99" s="9"/>
      <c r="B99" s="9"/>
      <c r="C99" s="10"/>
      <c r="D99" s="9"/>
      <c r="E99" s="9"/>
      <c r="F99" s="11"/>
      <c r="G99" s="9"/>
      <c r="H99" s="9"/>
      <c r="I99" s="9"/>
      <c r="J99" s="9"/>
      <c r="K99" s="9"/>
    </row>
    <row r="100" spans="1:11" ht="135" customHeight="1" x14ac:dyDescent="0.25">
      <c r="A100" s="9" t="s">
        <v>0</v>
      </c>
      <c r="B100" s="9" t="s">
        <v>7</v>
      </c>
      <c r="C100" s="10" t="s">
        <v>1168</v>
      </c>
      <c r="D100" s="9" t="s">
        <v>1169</v>
      </c>
      <c r="E100" s="9" t="s">
        <v>1170</v>
      </c>
      <c r="F100" s="11">
        <v>42144</v>
      </c>
      <c r="G100" s="9">
        <v>4</v>
      </c>
      <c r="H100" s="9" t="s">
        <v>5</v>
      </c>
      <c r="I100" s="9" t="s">
        <v>25</v>
      </c>
      <c r="J100" s="9"/>
      <c r="K100" s="9"/>
    </row>
    <row r="101" spans="1:11" x14ac:dyDescent="0.25">
      <c r="A101" s="9"/>
      <c r="B101" s="9"/>
      <c r="C101" s="10"/>
      <c r="D101" s="9"/>
      <c r="E101" s="9"/>
      <c r="F101" s="11"/>
      <c r="G101" s="9"/>
      <c r="H101" s="9"/>
      <c r="I101" s="9"/>
      <c r="J101" s="9"/>
      <c r="K101" s="9"/>
    </row>
    <row r="102" spans="1:11" ht="135" customHeight="1" x14ac:dyDescent="0.25">
      <c r="A102" s="9" t="s">
        <v>0</v>
      </c>
      <c r="B102" s="9" t="s">
        <v>7</v>
      </c>
      <c r="C102" s="10" t="s">
        <v>1171</v>
      </c>
      <c r="D102" s="9" t="s">
        <v>1169</v>
      </c>
      <c r="E102" s="9" t="s">
        <v>1170</v>
      </c>
      <c r="F102" s="11">
        <v>42023</v>
      </c>
      <c r="G102" s="9">
        <v>4</v>
      </c>
      <c r="H102" s="9" t="s">
        <v>5</v>
      </c>
      <c r="I102" s="9" t="s">
        <v>25</v>
      </c>
      <c r="J102" s="9"/>
      <c r="K102" s="9"/>
    </row>
    <row r="103" spans="1:11" x14ac:dyDescent="0.25">
      <c r="A103" s="9"/>
      <c r="B103" s="9"/>
      <c r="C103" s="10"/>
      <c r="D103" s="9"/>
      <c r="E103" s="9"/>
      <c r="F103" s="11"/>
      <c r="G103" s="9"/>
      <c r="H103" s="9"/>
      <c r="I103" s="9"/>
      <c r="J103" s="9"/>
      <c r="K103" s="9"/>
    </row>
    <row r="104" spans="1:11" ht="135" customHeight="1" x14ac:dyDescent="0.25">
      <c r="A104" s="9" t="s">
        <v>0</v>
      </c>
      <c r="B104" s="9" t="s">
        <v>7</v>
      </c>
      <c r="C104" s="10" t="s">
        <v>1172</v>
      </c>
      <c r="D104" s="9" t="s">
        <v>1169</v>
      </c>
      <c r="E104" s="9" t="s">
        <v>672</v>
      </c>
      <c r="F104" s="11">
        <v>42055</v>
      </c>
      <c r="G104" s="9">
        <v>4</v>
      </c>
      <c r="H104" s="9" t="s">
        <v>5</v>
      </c>
      <c r="I104" s="9" t="s">
        <v>25</v>
      </c>
      <c r="J104" s="9"/>
      <c r="K104" s="9"/>
    </row>
    <row r="105" spans="1:11" x14ac:dyDescent="0.25">
      <c r="A105" s="9"/>
      <c r="B105" s="9"/>
      <c r="C105" s="10"/>
      <c r="D105" s="9"/>
      <c r="E105" s="9"/>
      <c r="F105" s="11"/>
      <c r="G105" s="9"/>
      <c r="H105" s="9"/>
      <c r="I105" s="9"/>
      <c r="J105" s="9"/>
      <c r="K105" s="9"/>
    </row>
    <row r="106" spans="1:11" ht="135" customHeight="1" x14ac:dyDescent="0.25">
      <c r="A106" s="9" t="s">
        <v>0</v>
      </c>
      <c r="B106" s="9" t="s">
        <v>7</v>
      </c>
      <c r="C106" s="10" t="s">
        <v>1173</v>
      </c>
      <c r="D106" s="9" t="s">
        <v>1169</v>
      </c>
      <c r="E106" s="9" t="s">
        <v>672</v>
      </c>
      <c r="F106" s="11">
        <v>42055</v>
      </c>
      <c r="G106" s="9">
        <v>4</v>
      </c>
      <c r="H106" s="9" t="s">
        <v>5</v>
      </c>
      <c r="I106" s="9" t="s">
        <v>25</v>
      </c>
      <c r="J106" s="9"/>
      <c r="K106" s="9"/>
    </row>
    <row r="107" spans="1:11" x14ac:dyDescent="0.25">
      <c r="A107" s="9"/>
      <c r="B107" s="9"/>
      <c r="C107" s="10"/>
      <c r="D107" s="9"/>
      <c r="E107" s="9"/>
      <c r="F107" s="11"/>
      <c r="G107" s="9"/>
      <c r="H107" s="9"/>
      <c r="I107" s="9"/>
      <c r="J107" s="9"/>
      <c r="K107" s="9"/>
    </row>
    <row r="108" spans="1:11" ht="135" customHeight="1" x14ac:dyDescent="0.25">
      <c r="A108" s="9" t="s">
        <v>0</v>
      </c>
      <c r="B108" s="9" t="s">
        <v>1</v>
      </c>
      <c r="C108" s="10" t="s">
        <v>1174</v>
      </c>
      <c r="D108" s="9" t="s">
        <v>1175</v>
      </c>
      <c r="E108" s="9" t="s">
        <v>1176</v>
      </c>
      <c r="F108" s="9">
        <f>-1 / 16</f>
        <v>-6.25E-2</v>
      </c>
      <c r="G108" s="9">
        <v>4</v>
      </c>
      <c r="H108" s="9" t="s">
        <v>17</v>
      </c>
      <c r="I108" s="9" t="s">
        <v>50</v>
      </c>
      <c r="J108" s="9"/>
      <c r="K108" s="9"/>
    </row>
    <row r="109" spans="1:11" x14ac:dyDescent="0.25">
      <c r="A109" s="9"/>
      <c r="B109" s="9"/>
      <c r="C109" s="10"/>
      <c r="D109" s="9"/>
      <c r="E109" s="9"/>
      <c r="F109" s="9"/>
      <c r="G109" s="9"/>
      <c r="H109" s="9"/>
      <c r="I109" s="9"/>
      <c r="J109" s="9"/>
      <c r="K109" s="9"/>
    </row>
    <row r="110" spans="1:11" ht="135" customHeight="1" x14ac:dyDescent="0.25">
      <c r="A110" s="9" t="s">
        <v>0</v>
      </c>
      <c r="B110" s="9" t="s">
        <v>1</v>
      </c>
      <c r="C110" s="10" t="s">
        <v>1177</v>
      </c>
      <c r="D110" s="9" t="s">
        <v>1178</v>
      </c>
      <c r="E110" s="9" t="s">
        <v>92</v>
      </c>
      <c r="F110" s="9" t="s">
        <v>149</v>
      </c>
      <c r="G110" s="9">
        <v>4</v>
      </c>
      <c r="H110" s="9" t="s">
        <v>17</v>
      </c>
      <c r="I110" s="9" t="s">
        <v>25</v>
      </c>
      <c r="J110" s="9"/>
      <c r="K110" s="9"/>
    </row>
    <row r="111" spans="1:11" x14ac:dyDescent="0.25">
      <c r="A111" s="9"/>
      <c r="B111" s="9"/>
      <c r="C111" s="10"/>
      <c r="D111" s="9"/>
      <c r="E111" s="9"/>
      <c r="F111" s="9"/>
      <c r="G111" s="9"/>
      <c r="H111" s="9"/>
      <c r="I111" s="9"/>
      <c r="J111" s="9"/>
      <c r="K111" s="9"/>
    </row>
    <row r="112" spans="1:11" ht="135" customHeight="1" x14ac:dyDescent="0.25">
      <c r="A112" s="9" t="s">
        <v>0</v>
      </c>
      <c r="B112" s="9" t="s">
        <v>1</v>
      </c>
      <c r="C112" s="10" t="s">
        <v>1179</v>
      </c>
      <c r="D112" s="9" t="s">
        <v>1178</v>
      </c>
      <c r="E112" s="9" t="s">
        <v>92</v>
      </c>
      <c r="F112" s="9" t="s">
        <v>149</v>
      </c>
      <c r="G112" s="9">
        <v>4</v>
      </c>
      <c r="H112" s="9" t="s">
        <v>17</v>
      </c>
      <c r="I112" s="9" t="s">
        <v>25</v>
      </c>
      <c r="J112" s="9"/>
      <c r="K112" s="9"/>
    </row>
    <row r="113" spans="1:11" x14ac:dyDescent="0.25">
      <c r="A113" s="9"/>
      <c r="B113" s="9"/>
      <c r="C113" s="10"/>
      <c r="D113" s="9"/>
      <c r="E113" s="9"/>
      <c r="F113" s="9"/>
      <c r="G113" s="9"/>
      <c r="H113" s="9"/>
      <c r="I113" s="9"/>
      <c r="J113" s="9"/>
      <c r="K113" s="9"/>
    </row>
    <row r="114" spans="1:11" ht="120" customHeight="1" x14ac:dyDescent="0.25">
      <c r="A114" s="9" t="s">
        <v>0</v>
      </c>
      <c r="B114" s="9" t="s">
        <v>7</v>
      </c>
      <c r="C114" s="10" t="s">
        <v>1180</v>
      </c>
      <c r="D114" s="9" t="s">
        <v>1181</v>
      </c>
      <c r="E114" s="9" t="s">
        <v>96</v>
      </c>
      <c r="F114" s="11">
        <v>42201</v>
      </c>
      <c r="G114" s="9">
        <v>4</v>
      </c>
      <c r="H114" s="9" t="s">
        <v>5</v>
      </c>
      <c r="I114" s="9" t="s">
        <v>104</v>
      </c>
      <c r="J114" s="9"/>
      <c r="K114" s="9"/>
    </row>
    <row r="115" spans="1:11" x14ac:dyDescent="0.25">
      <c r="A115" s="9"/>
      <c r="B115" s="9"/>
      <c r="C115" s="10"/>
      <c r="D115" s="9"/>
      <c r="E115" s="9"/>
      <c r="F115" s="11"/>
      <c r="G115" s="9"/>
      <c r="H115" s="9"/>
      <c r="I115" s="9"/>
      <c r="J115" s="9"/>
      <c r="K115" s="9"/>
    </row>
    <row r="116" spans="1:11" ht="120" customHeight="1" x14ac:dyDescent="0.25">
      <c r="A116" s="9" t="s">
        <v>0</v>
      </c>
      <c r="B116" s="9" t="s">
        <v>7</v>
      </c>
      <c r="C116" s="10" t="s">
        <v>1182</v>
      </c>
      <c r="D116" s="9" t="s">
        <v>1181</v>
      </c>
      <c r="E116" s="9" t="s">
        <v>96</v>
      </c>
      <c r="F116" s="11">
        <v>42201</v>
      </c>
      <c r="G116" s="9">
        <v>4</v>
      </c>
      <c r="H116" s="9" t="s">
        <v>5</v>
      </c>
      <c r="I116" s="9" t="s">
        <v>104</v>
      </c>
      <c r="J116" s="9"/>
      <c r="K116" s="9"/>
    </row>
    <row r="117" spans="1:11" x14ac:dyDescent="0.25">
      <c r="A117" s="9"/>
      <c r="B117" s="9"/>
      <c r="C117" s="10"/>
      <c r="D117" s="9"/>
      <c r="E117" s="9"/>
      <c r="F117" s="11"/>
      <c r="G117" s="9"/>
      <c r="H117" s="9"/>
      <c r="I117" s="9"/>
      <c r="J117" s="9"/>
      <c r="K117" s="9"/>
    </row>
    <row r="118" spans="1:11" ht="120" customHeight="1" x14ac:dyDescent="0.25">
      <c r="A118" s="9" t="s">
        <v>0</v>
      </c>
      <c r="B118" s="9" t="s">
        <v>1</v>
      </c>
      <c r="C118" s="10" t="s">
        <v>1183</v>
      </c>
      <c r="D118" s="9" t="s">
        <v>753</v>
      </c>
      <c r="E118" s="9" t="s">
        <v>687</v>
      </c>
      <c r="F118" s="11">
        <v>42205</v>
      </c>
      <c r="G118" s="9">
        <v>4</v>
      </c>
      <c r="H118" s="9" t="s">
        <v>17</v>
      </c>
      <c r="I118" s="9" t="s">
        <v>21</v>
      </c>
      <c r="J118" s="9"/>
      <c r="K118" s="9"/>
    </row>
    <row r="119" spans="1:11" x14ac:dyDescent="0.25">
      <c r="A119" s="9"/>
      <c r="B119" s="9"/>
      <c r="C119" s="10"/>
      <c r="D119" s="9"/>
      <c r="E119" s="9"/>
      <c r="F119" s="11"/>
      <c r="G119" s="9"/>
      <c r="H119" s="9"/>
      <c r="I119" s="9"/>
      <c r="J119" s="9"/>
      <c r="K119" s="9"/>
    </row>
    <row r="120" spans="1:11" ht="120" customHeight="1" x14ac:dyDescent="0.25">
      <c r="A120" s="9" t="s">
        <v>0</v>
      </c>
      <c r="B120" s="9" t="s">
        <v>7</v>
      </c>
      <c r="C120" s="10" t="s">
        <v>1184</v>
      </c>
      <c r="D120" s="9" t="s">
        <v>753</v>
      </c>
      <c r="E120" s="9" t="s">
        <v>687</v>
      </c>
      <c r="F120" s="11">
        <v>42236</v>
      </c>
      <c r="G120" s="9">
        <v>4</v>
      </c>
      <c r="H120" s="9" t="s">
        <v>17</v>
      </c>
      <c r="I120" s="9" t="s">
        <v>21</v>
      </c>
      <c r="J120" s="9"/>
      <c r="K120" s="9"/>
    </row>
    <row r="121" spans="1:11" x14ac:dyDescent="0.25">
      <c r="A121" s="9"/>
      <c r="B121" s="9"/>
      <c r="C121" s="10"/>
      <c r="D121" s="9"/>
      <c r="E121" s="9"/>
      <c r="F121" s="11"/>
      <c r="G121" s="9"/>
      <c r="H121" s="9"/>
      <c r="I121" s="9"/>
      <c r="J121" s="9"/>
      <c r="K121" s="9"/>
    </row>
    <row r="122" spans="1:11" ht="120" customHeight="1" x14ac:dyDescent="0.25">
      <c r="A122" s="9" t="s">
        <v>0</v>
      </c>
      <c r="B122" s="9" t="s">
        <v>1</v>
      </c>
      <c r="C122" s="10" t="s">
        <v>1185</v>
      </c>
      <c r="D122" s="9" t="s">
        <v>1186</v>
      </c>
      <c r="E122" s="9" t="s">
        <v>90</v>
      </c>
      <c r="F122" s="9">
        <f>-5 / 15</f>
        <v>-0.33333333333333331</v>
      </c>
      <c r="G122" s="9">
        <v>4</v>
      </c>
      <c r="H122" s="9" t="s">
        <v>17</v>
      </c>
      <c r="I122" s="9" t="s">
        <v>104</v>
      </c>
      <c r="J122" s="9"/>
      <c r="K122" s="9"/>
    </row>
    <row r="123" spans="1:11" x14ac:dyDescent="0.25">
      <c r="A123" s="9"/>
      <c r="B123" s="9"/>
      <c r="C123" s="10"/>
      <c r="D123" s="9"/>
      <c r="E123" s="9"/>
      <c r="F123" s="9"/>
      <c r="G123" s="9"/>
      <c r="H123" s="9"/>
      <c r="I123" s="9"/>
      <c r="J123" s="9"/>
      <c r="K123" s="9"/>
    </row>
    <row r="124" spans="1:11" ht="120" customHeight="1" x14ac:dyDescent="0.25">
      <c r="A124" s="9" t="s">
        <v>0</v>
      </c>
      <c r="B124" s="9" t="s">
        <v>1</v>
      </c>
      <c r="C124" s="10" t="s">
        <v>1187</v>
      </c>
      <c r="D124" s="9" t="s">
        <v>1186</v>
      </c>
      <c r="E124" s="9" t="s">
        <v>90</v>
      </c>
      <c r="F124" s="9" t="s">
        <v>475</v>
      </c>
      <c r="G124" s="9">
        <v>4</v>
      </c>
      <c r="H124" s="9" t="s">
        <v>17</v>
      </c>
      <c r="I124" s="9" t="s">
        <v>104</v>
      </c>
      <c r="J124" s="9"/>
      <c r="K124" s="9"/>
    </row>
    <row r="125" spans="1:11" x14ac:dyDescent="0.25">
      <c r="A125" s="9"/>
      <c r="B125" s="9"/>
      <c r="C125" s="10"/>
      <c r="D125" s="9"/>
      <c r="E125" s="9"/>
      <c r="F125" s="9"/>
      <c r="G125" s="9"/>
      <c r="H125" s="9"/>
      <c r="I125" s="9"/>
      <c r="J125" s="9"/>
      <c r="K125" s="9"/>
    </row>
    <row r="126" spans="1:11" ht="120" customHeight="1" x14ac:dyDescent="0.25">
      <c r="A126" s="9" t="s">
        <v>0</v>
      </c>
      <c r="B126" s="9" t="s">
        <v>1</v>
      </c>
      <c r="C126" s="10" t="s">
        <v>1188</v>
      </c>
      <c r="D126" s="9" t="s">
        <v>1186</v>
      </c>
      <c r="E126" s="9" t="s">
        <v>90</v>
      </c>
      <c r="F126" s="9">
        <f>-1 / 15</f>
        <v>-6.6666666666666666E-2</v>
      </c>
      <c r="G126" s="9">
        <v>4</v>
      </c>
      <c r="H126" s="9" t="s">
        <v>17</v>
      </c>
      <c r="I126" s="9" t="s">
        <v>104</v>
      </c>
      <c r="J126" s="9"/>
      <c r="K126" s="9"/>
    </row>
    <row r="127" spans="1:11" x14ac:dyDescent="0.25">
      <c r="A127" s="9"/>
      <c r="B127" s="9"/>
      <c r="C127" s="10"/>
      <c r="D127" s="9"/>
      <c r="E127" s="9"/>
      <c r="F127" s="9"/>
      <c r="G127" s="9"/>
      <c r="H127" s="9"/>
      <c r="I127" s="9"/>
      <c r="J127" s="9"/>
      <c r="K127" s="9"/>
    </row>
    <row r="128" spans="1:11" ht="120" customHeight="1" x14ac:dyDescent="0.25">
      <c r="A128" s="9" t="s">
        <v>0</v>
      </c>
      <c r="B128" s="9" t="s">
        <v>7</v>
      </c>
      <c r="C128" s="10" t="s">
        <v>1189</v>
      </c>
      <c r="D128" s="9" t="s">
        <v>712</v>
      </c>
      <c r="E128" s="9" t="s">
        <v>426</v>
      </c>
      <c r="F128" s="9" t="s">
        <v>1190</v>
      </c>
      <c r="G128" s="9">
        <v>4</v>
      </c>
      <c r="H128" s="9" t="s">
        <v>17</v>
      </c>
      <c r="I128" s="9" t="s">
        <v>25</v>
      </c>
      <c r="J128" s="9"/>
      <c r="K128" s="9"/>
    </row>
    <row r="129" spans="1:11" x14ac:dyDescent="0.25">
      <c r="A129" s="9"/>
      <c r="B129" s="9"/>
      <c r="C129" s="10"/>
      <c r="D129" s="9"/>
      <c r="E129" s="9"/>
      <c r="F129" s="9"/>
      <c r="G129" s="9"/>
      <c r="H129" s="9"/>
      <c r="I129" s="9"/>
      <c r="J129" s="9"/>
      <c r="K129" s="9"/>
    </row>
    <row r="130" spans="1:11" ht="135" customHeight="1" x14ac:dyDescent="0.25">
      <c r="A130" s="9" t="s">
        <v>0</v>
      </c>
      <c r="B130" s="9" t="s">
        <v>1</v>
      </c>
      <c r="C130" s="10" t="s">
        <v>1191</v>
      </c>
      <c r="D130" s="9" t="s">
        <v>513</v>
      </c>
      <c r="E130" s="9" t="s">
        <v>496</v>
      </c>
      <c r="F130" s="11">
        <v>42228</v>
      </c>
      <c r="G130" s="9">
        <v>4</v>
      </c>
      <c r="H130" s="9" t="s">
        <v>5</v>
      </c>
    </row>
    <row r="131" spans="1:11" x14ac:dyDescent="0.25">
      <c r="A131" s="9"/>
      <c r="B131" s="9"/>
      <c r="C131" s="10"/>
      <c r="D131" s="9"/>
      <c r="E131" s="9"/>
      <c r="F131" s="11"/>
      <c r="G131" s="9"/>
      <c r="H131" s="9"/>
    </row>
    <row r="132" spans="1:11" x14ac:dyDescent="0.25">
      <c r="A132" s="1"/>
      <c r="B132" s="1"/>
      <c r="C132" s="2"/>
      <c r="D132" s="1"/>
      <c r="E132" s="1"/>
      <c r="F132" s="3"/>
      <c r="G132" s="1"/>
    </row>
    <row r="133" spans="1:11" x14ac:dyDescent="0.25">
      <c r="A133" s="1"/>
      <c r="B133" s="1"/>
      <c r="C133" s="2"/>
      <c r="D133" s="1"/>
      <c r="E133" s="1"/>
      <c r="F133" s="3"/>
      <c r="G133" s="1"/>
    </row>
    <row r="134" spans="1:11" ht="135" customHeight="1" x14ac:dyDescent="0.25">
      <c r="A134" s="9" t="s">
        <v>0</v>
      </c>
      <c r="B134" s="9" t="s">
        <v>1</v>
      </c>
      <c r="C134" s="10" t="s">
        <v>1192</v>
      </c>
      <c r="D134" s="9" t="s">
        <v>519</v>
      </c>
      <c r="E134" s="9" t="s">
        <v>520</v>
      </c>
      <c r="F134" s="11">
        <v>42289</v>
      </c>
      <c r="G134" s="9">
        <v>4</v>
      </c>
      <c r="H134" s="9" t="s">
        <v>17</v>
      </c>
      <c r="I134" s="9" t="s">
        <v>30</v>
      </c>
      <c r="J134" s="9"/>
      <c r="K134" s="9"/>
    </row>
    <row r="135" spans="1:11" x14ac:dyDescent="0.25">
      <c r="A135" s="9"/>
      <c r="B135" s="9"/>
      <c r="C135" s="10"/>
      <c r="D135" s="9"/>
      <c r="E135" s="9"/>
      <c r="F135" s="11"/>
      <c r="G135" s="9"/>
      <c r="H135" s="9"/>
      <c r="I135" s="9"/>
      <c r="J135" s="9"/>
      <c r="K135" s="9"/>
    </row>
    <row r="136" spans="1:11" ht="120" customHeight="1" x14ac:dyDescent="0.25">
      <c r="A136" s="9" t="s">
        <v>0</v>
      </c>
      <c r="B136" s="9" t="s">
        <v>7</v>
      </c>
      <c r="C136" s="10" t="s">
        <v>1193</v>
      </c>
      <c r="D136" s="9" t="s">
        <v>1194</v>
      </c>
      <c r="E136" s="9" t="s">
        <v>1195</v>
      </c>
      <c r="F136" s="11">
        <v>42114</v>
      </c>
      <c r="G136" s="9">
        <v>4</v>
      </c>
      <c r="H136" s="9" t="s">
        <v>5</v>
      </c>
      <c r="I136" s="9" t="s">
        <v>112</v>
      </c>
      <c r="J136" s="9"/>
      <c r="K136" s="9"/>
    </row>
    <row r="137" spans="1:11" x14ac:dyDescent="0.25">
      <c r="A137" s="9"/>
      <c r="B137" s="9"/>
      <c r="C137" s="10"/>
      <c r="D137" s="9"/>
      <c r="E137" s="9"/>
      <c r="F137" s="11"/>
      <c r="G137" s="9"/>
      <c r="H137" s="9"/>
      <c r="I137" s="9"/>
      <c r="J137" s="9"/>
      <c r="K137" s="9"/>
    </row>
    <row r="138" spans="1:11" ht="120" customHeight="1" x14ac:dyDescent="0.25">
      <c r="A138" s="9" t="s">
        <v>0</v>
      </c>
      <c r="B138" s="9" t="s">
        <v>1</v>
      </c>
      <c r="C138" s="10" t="s">
        <v>1196</v>
      </c>
      <c r="D138" s="9" t="s">
        <v>522</v>
      </c>
      <c r="E138" s="9" t="s">
        <v>507</v>
      </c>
      <c r="F138" s="9" t="s">
        <v>284</v>
      </c>
      <c r="G138" s="9">
        <v>4</v>
      </c>
      <c r="H138" s="9" t="s">
        <v>17</v>
      </c>
      <c r="I138" s="9" t="s">
        <v>104</v>
      </c>
      <c r="J138" s="9"/>
      <c r="K138" s="9"/>
    </row>
    <row r="139" spans="1:11" x14ac:dyDescent="0.25">
      <c r="A139" s="9"/>
      <c r="B139" s="9"/>
      <c r="C139" s="10"/>
      <c r="D139" s="9"/>
      <c r="E139" s="9"/>
      <c r="F139" s="9"/>
      <c r="G139" s="9"/>
      <c r="H139" s="9"/>
      <c r="I139" s="9"/>
      <c r="J139" s="9"/>
      <c r="K139" s="9"/>
    </row>
    <row r="140" spans="1:11" ht="135" customHeight="1" x14ac:dyDescent="0.25">
      <c r="A140" s="9" t="s">
        <v>0</v>
      </c>
      <c r="B140" s="9" t="s">
        <v>7</v>
      </c>
      <c r="C140" s="10" t="s">
        <v>1197</v>
      </c>
      <c r="D140" s="9" t="s">
        <v>1198</v>
      </c>
      <c r="E140" s="9" t="s">
        <v>910</v>
      </c>
      <c r="F140" s="11">
        <v>42051</v>
      </c>
      <c r="G140" s="9">
        <v>4</v>
      </c>
      <c r="H140" s="9" t="s">
        <v>17</v>
      </c>
      <c r="I140" s="9" t="s">
        <v>13</v>
      </c>
      <c r="J140" s="9"/>
      <c r="K140" s="9"/>
    </row>
    <row r="141" spans="1:11" x14ac:dyDescent="0.25">
      <c r="A141" s="9"/>
      <c r="B141" s="9"/>
      <c r="C141" s="10"/>
      <c r="D141" s="9"/>
      <c r="E141" s="9"/>
      <c r="F141" s="11"/>
      <c r="G141" s="9"/>
      <c r="H141" s="9"/>
      <c r="I141" s="9"/>
      <c r="J141" s="9"/>
      <c r="K141" s="9"/>
    </row>
    <row r="142" spans="1:11" ht="135" customHeight="1" x14ac:dyDescent="0.25">
      <c r="A142" s="9" t="s">
        <v>0</v>
      </c>
      <c r="B142" s="9" t="s">
        <v>7</v>
      </c>
      <c r="C142" s="10" t="s">
        <v>1199</v>
      </c>
      <c r="D142" s="9" t="s">
        <v>1198</v>
      </c>
      <c r="E142" s="9" t="s">
        <v>910</v>
      </c>
      <c r="F142" s="11">
        <v>42020</v>
      </c>
      <c r="G142" s="9">
        <v>4</v>
      </c>
      <c r="H142" s="9" t="s">
        <v>17</v>
      </c>
      <c r="I142" s="9" t="s">
        <v>13</v>
      </c>
      <c r="J142" s="9"/>
      <c r="K142" s="9"/>
    </row>
    <row r="143" spans="1:11" x14ac:dyDescent="0.25">
      <c r="A143" s="9"/>
      <c r="B143" s="9"/>
      <c r="C143" s="10"/>
      <c r="D143" s="9"/>
      <c r="E143" s="9"/>
      <c r="F143" s="11"/>
      <c r="G143" s="9"/>
      <c r="H143" s="9"/>
      <c r="I143" s="9"/>
      <c r="J143" s="9"/>
      <c r="K143" s="9"/>
    </row>
    <row r="144" spans="1:11" ht="120" customHeight="1" x14ac:dyDescent="0.25">
      <c r="A144" s="9" t="s">
        <v>0</v>
      </c>
      <c r="B144" s="9" t="s">
        <v>1</v>
      </c>
      <c r="C144" s="10" t="s">
        <v>1200</v>
      </c>
      <c r="D144" s="9" t="s">
        <v>1201</v>
      </c>
      <c r="E144" s="9" t="s">
        <v>1202</v>
      </c>
      <c r="F144" s="9">
        <f>-4 / 20</f>
        <v>-0.2</v>
      </c>
      <c r="G144" s="9">
        <v>4</v>
      </c>
      <c r="H144" s="9" t="s">
        <v>5</v>
      </c>
      <c r="I144" s="9" t="s">
        <v>50</v>
      </c>
      <c r="J144" s="9"/>
      <c r="K144" s="9"/>
    </row>
    <row r="145" spans="1:11" x14ac:dyDescent="0.25">
      <c r="A145" s="9"/>
      <c r="B145" s="9"/>
      <c r="C145" s="10"/>
      <c r="D145" s="9"/>
      <c r="E145" s="9"/>
      <c r="F145" s="9"/>
      <c r="G145" s="9"/>
      <c r="H145" s="9"/>
      <c r="I145" s="9"/>
      <c r="J145" s="9"/>
      <c r="K145" s="9"/>
    </row>
    <row r="146" spans="1:11" ht="135" customHeight="1" x14ac:dyDescent="0.25">
      <c r="A146" s="9" t="s">
        <v>0</v>
      </c>
      <c r="B146" s="9" t="s">
        <v>7</v>
      </c>
      <c r="C146" s="10" t="s">
        <v>1203</v>
      </c>
      <c r="D146" s="9" t="s">
        <v>1204</v>
      </c>
      <c r="E146" s="9" t="s">
        <v>1164</v>
      </c>
      <c r="F146" s="11">
        <v>42228</v>
      </c>
      <c r="G146" s="9">
        <v>4</v>
      </c>
      <c r="H146" s="9" t="s">
        <v>5</v>
      </c>
      <c r="I146" s="9" t="s">
        <v>50</v>
      </c>
      <c r="J146" s="9"/>
      <c r="K146" s="9"/>
    </row>
    <row r="147" spans="1:11" x14ac:dyDescent="0.25">
      <c r="A147" s="9"/>
      <c r="B147" s="9"/>
      <c r="C147" s="10"/>
      <c r="D147" s="9"/>
      <c r="E147" s="9"/>
      <c r="F147" s="11"/>
      <c r="G147" s="9"/>
      <c r="H147" s="9"/>
      <c r="I147" s="9"/>
      <c r="J147" s="9"/>
      <c r="K147" s="9"/>
    </row>
    <row r="148" spans="1:11" ht="135" customHeight="1" x14ac:dyDescent="0.25">
      <c r="A148" s="9" t="s">
        <v>0</v>
      </c>
      <c r="B148" s="9" t="s">
        <v>7</v>
      </c>
      <c r="C148" s="10" t="s">
        <v>1205</v>
      </c>
      <c r="D148" s="9" t="s">
        <v>1206</v>
      </c>
      <c r="E148" s="9" t="s">
        <v>84</v>
      </c>
      <c r="F148" s="11">
        <v>42073</v>
      </c>
      <c r="G148" s="9">
        <v>4</v>
      </c>
      <c r="H148" s="9" t="s">
        <v>17</v>
      </c>
      <c r="I148" s="9" t="s">
        <v>104</v>
      </c>
      <c r="J148" s="9"/>
      <c r="K148" s="9"/>
    </row>
    <row r="149" spans="1:11" x14ac:dyDescent="0.25">
      <c r="A149" s="9"/>
      <c r="B149" s="9"/>
      <c r="C149" s="10"/>
      <c r="D149" s="9"/>
      <c r="E149" s="9"/>
      <c r="F149" s="11"/>
      <c r="G149" s="9"/>
      <c r="H149" s="9"/>
      <c r="I149" s="9"/>
      <c r="J149" s="9"/>
      <c r="K149" s="9"/>
    </row>
    <row r="150" spans="1:11" ht="135" customHeight="1" x14ac:dyDescent="0.25">
      <c r="A150" s="9" t="s">
        <v>0</v>
      </c>
      <c r="B150" s="9" t="s">
        <v>7</v>
      </c>
      <c r="C150" s="10" t="s">
        <v>1207</v>
      </c>
      <c r="D150" s="9" t="s">
        <v>1208</v>
      </c>
      <c r="E150" s="9" t="s">
        <v>1202</v>
      </c>
      <c r="F150" s="11">
        <v>42073</v>
      </c>
      <c r="G150" s="9">
        <v>4</v>
      </c>
      <c r="H150" s="9" t="s">
        <v>17</v>
      </c>
      <c r="I150" s="9" t="s">
        <v>30</v>
      </c>
      <c r="J150" s="9"/>
      <c r="K150" s="9"/>
    </row>
    <row r="151" spans="1:11" x14ac:dyDescent="0.25">
      <c r="A151" s="9"/>
      <c r="B151" s="9"/>
      <c r="C151" s="10"/>
      <c r="D151" s="9"/>
      <c r="E151" s="9"/>
      <c r="F151" s="11"/>
      <c r="G151" s="9"/>
      <c r="H151" s="9"/>
      <c r="I151" s="9"/>
      <c r="J151" s="9"/>
      <c r="K151" s="9"/>
    </row>
    <row r="152" spans="1:11" ht="135" customHeight="1" x14ac:dyDescent="0.25">
      <c r="A152" s="9" t="s">
        <v>0</v>
      </c>
      <c r="B152" s="9" t="s">
        <v>7</v>
      </c>
      <c r="C152" s="10" t="s">
        <v>1209</v>
      </c>
      <c r="D152" s="9" t="s">
        <v>1210</v>
      </c>
      <c r="E152" s="9" t="s">
        <v>1170</v>
      </c>
      <c r="F152" s="11">
        <v>42014</v>
      </c>
      <c r="G152" s="9">
        <v>4</v>
      </c>
      <c r="H152" s="9" t="s">
        <v>17</v>
      </c>
      <c r="I152" s="9" t="s">
        <v>13</v>
      </c>
      <c r="J152" s="9"/>
      <c r="K152" s="9"/>
    </row>
    <row r="153" spans="1:11" x14ac:dyDescent="0.25">
      <c r="A153" s="9"/>
      <c r="B153" s="9"/>
      <c r="C153" s="10"/>
      <c r="D153" s="9"/>
      <c r="E153" s="9"/>
      <c r="F153" s="11"/>
      <c r="G153" s="9"/>
      <c r="H153" s="9"/>
      <c r="I153" s="9"/>
      <c r="J153" s="9"/>
      <c r="K153" s="9"/>
    </row>
    <row r="154" spans="1:11" ht="135" customHeight="1" x14ac:dyDescent="0.25">
      <c r="A154" s="9" t="s">
        <v>0</v>
      </c>
      <c r="B154" s="9" t="s">
        <v>7</v>
      </c>
      <c r="C154" s="10" t="s">
        <v>1211</v>
      </c>
      <c r="D154" s="9" t="s">
        <v>1212</v>
      </c>
      <c r="E154" s="9" t="s">
        <v>1176</v>
      </c>
      <c r="F154" s="11">
        <v>42014</v>
      </c>
      <c r="G154" s="9">
        <v>4</v>
      </c>
      <c r="H154" s="9" t="s">
        <v>17</v>
      </c>
      <c r="I154" s="9"/>
    </row>
    <row r="155" spans="1:11" x14ac:dyDescent="0.25">
      <c r="A155" s="9"/>
      <c r="B155" s="9"/>
      <c r="C155" s="10"/>
      <c r="D155" s="9"/>
      <c r="E155" s="9"/>
      <c r="F155" s="11"/>
      <c r="G155" s="9"/>
      <c r="H155" s="9"/>
      <c r="I155" s="9"/>
    </row>
    <row r="156" spans="1:11" x14ac:dyDescent="0.25">
      <c r="A156" s="1"/>
      <c r="B156" s="1"/>
      <c r="C156" s="2"/>
      <c r="D156" s="1"/>
      <c r="E156" s="1"/>
      <c r="F156" s="3"/>
      <c r="G156" s="1"/>
    </row>
    <row r="157" spans="1:11" x14ac:dyDescent="0.25">
      <c r="A157" s="1"/>
      <c r="B157" s="1"/>
      <c r="C157" s="2"/>
      <c r="D157" s="1"/>
      <c r="E157" s="1"/>
      <c r="F157" s="3"/>
      <c r="G157" s="1"/>
    </row>
    <row r="160" spans="1:11" ht="195" customHeight="1" x14ac:dyDescent="0.25">
      <c r="A160" s="9" t="s">
        <v>0</v>
      </c>
      <c r="B160" s="9" t="s">
        <v>7</v>
      </c>
      <c r="C160" s="10" t="s">
        <v>109</v>
      </c>
      <c r="D160" s="9" t="s">
        <v>110</v>
      </c>
      <c r="E160" s="9" t="s">
        <v>111</v>
      </c>
      <c r="F160" s="11">
        <v>42053</v>
      </c>
      <c r="G160" s="9">
        <v>4</v>
      </c>
      <c r="H160" s="9" t="s">
        <v>5</v>
      </c>
      <c r="I160" s="9" t="s">
        <v>112</v>
      </c>
      <c r="J160" s="9"/>
      <c r="K160" s="9"/>
    </row>
    <row r="161" spans="1:12" x14ac:dyDescent="0.25">
      <c r="A161" s="9"/>
      <c r="B161" s="9"/>
      <c r="C161" s="10"/>
      <c r="D161" s="9"/>
      <c r="E161" s="9"/>
      <c r="F161" s="11"/>
      <c r="G161" s="9"/>
      <c r="H161" s="9"/>
      <c r="I161" s="9"/>
      <c r="J161" s="9"/>
      <c r="K161" s="9"/>
    </row>
    <row r="162" spans="1:12" ht="195" customHeight="1" x14ac:dyDescent="0.25">
      <c r="A162" s="9" t="s">
        <v>0</v>
      </c>
      <c r="B162" s="9" t="s">
        <v>7</v>
      </c>
      <c r="C162" s="10" t="s">
        <v>113</v>
      </c>
      <c r="D162" s="9" t="s">
        <v>110</v>
      </c>
      <c r="E162" s="9" t="s">
        <v>111</v>
      </c>
      <c r="F162" s="11">
        <v>42265</v>
      </c>
      <c r="G162" s="9">
        <v>4</v>
      </c>
      <c r="H162" s="9" t="s">
        <v>5</v>
      </c>
      <c r="I162" s="9" t="s">
        <v>112</v>
      </c>
      <c r="J162" s="9"/>
      <c r="K162" s="9"/>
    </row>
    <row r="163" spans="1:12" x14ac:dyDescent="0.25">
      <c r="A163" s="9"/>
      <c r="B163" s="9"/>
      <c r="C163" s="10"/>
      <c r="D163" s="9"/>
      <c r="E163" s="9"/>
      <c r="F163" s="11"/>
      <c r="G163" s="9"/>
      <c r="H163" s="9"/>
      <c r="I163" s="9"/>
      <c r="J163" s="9"/>
      <c r="K163" s="9"/>
    </row>
    <row r="164" spans="1:12" ht="195" customHeight="1" x14ac:dyDescent="0.25">
      <c r="A164" s="9" t="s">
        <v>0</v>
      </c>
      <c r="B164" s="9" t="s">
        <v>7</v>
      </c>
      <c r="C164" s="10" t="s">
        <v>114</v>
      </c>
      <c r="D164" s="9" t="s">
        <v>110</v>
      </c>
      <c r="E164" s="9" t="s">
        <v>111</v>
      </c>
      <c r="F164" s="11">
        <v>42081</v>
      </c>
      <c r="G164" s="9">
        <v>4</v>
      </c>
      <c r="H164" s="9" t="s">
        <v>5</v>
      </c>
      <c r="I164" s="9" t="s">
        <v>112</v>
      </c>
      <c r="J164" s="9"/>
      <c r="K164" s="9"/>
    </row>
    <row r="165" spans="1:12" x14ac:dyDescent="0.25">
      <c r="A165" s="9"/>
      <c r="B165" s="9"/>
      <c r="C165" s="10"/>
      <c r="D165" s="9"/>
      <c r="E165" s="9"/>
      <c r="F165" s="11"/>
      <c r="G165" s="9"/>
      <c r="H165" s="9"/>
      <c r="I165" s="9"/>
      <c r="J165" s="9"/>
      <c r="K165" s="9"/>
    </row>
    <row r="166" spans="1:12" ht="195" customHeight="1" x14ac:dyDescent="0.25">
      <c r="A166" s="9" t="s">
        <v>0</v>
      </c>
      <c r="B166" s="9" t="s">
        <v>7</v>
      </c>
      <c r="C166" s="10" t="s">
        <v>115</v>
      </c>
      <c r="D166" s="9" t="s">
        <v>116</v>
      </c>
      <c r="E166" s="9" t="s">
        <v>88</v>
      </c>
      <c r="F166" s="11">
        <v>42022</v>
      </c>
      <c r="G166" s="9">
        <v>4</v>
      </c>
      <c r="H166" s="9" t="s">
        <v>5</v>
      </c>
      <c r="I166" s="9" t="s">
        <v>6</v>
      </c>
      <c r="J166" s="9">
        <v>1</v>
      </c>
      <c r="K166" s="9"/>
      <c r="L166" t="s">
        <v>1218</v>
      </c>
    </row>
    <row r="167" spans="1:12" x14ac:dyDescent="0.25">
      <c r="A167" s="9"/>
      <c r="B167" s="9"/>
      <c r="C167" s="10"/>
      <c r="D167" s="9"/>
      <c r="E167" s="9"/>
      <c r="F167" s="11"/>
      <c r="G167" s="9"/>
      <c r="H167" s="9"/>
      <c r="I167" s="9"/>
      <c r="J167" s="9"/>
      <c r="K167" s="9"/>
    </row>
    <row r="168" spans="1:12" ht="180" customHeight="1" x14ac:dyDescent="0.25">
      <c r="A168" s="9" t="s">
        <v>0</v>
      </c>
      <c r="B168" s="9" t="s">
        <v>7</v>
      </c>
      <c r="C168" s="10" t="s">
        <v>117</v>
      </c>
      <c r="D168" s="9" t="s">
        <v>118</v>
      </c>
      <c r="E168" s="9" t="s">
        <v>98</v>
      </c>
      <c r="F168" s="11">
        <v>42081</v>
      </c>
      <c r="G168" s="9">
        <v>4</v>
      </c>
      <c r="H168" s="9" t="s">
        <v>5</v>
      </c>
      <c r="I168" s="9" t="s">
        <v>104</v>
      </c>
      <c r="J168" s="9"/>
      <c r="K168" s="9"/>
    </row>
    <row r="169" spans="1:12" x14ac:dyDescent="0.25">
      <c r="A169" s="9"/>
      <c r="B169" s="9"/>
      <c r="C169" s="10"/>
      <c r="D169" s="9"/>
      <c r="E169" s="9"/>
      <c r="F169" s="11"/>
      <c r="G169" s="9"/>
      <c r="H169" s="9"/>
      <c r="I169" s="9"/>
      <c r="J169" s="9"/>
      <c r="K169" s="9"/>
    </row>
    <row r="170" spans="1:12" ht="195" customHeight="1" x14ac:dyDescent="0.25">
      <c r="A170" s="9" t="s">
        <v>0</v>
      </c>
      <c r="B170" s="9" t="s">
        <v>7</v>
      </c>
      <c r="C170" s="10" t="s">
        <v>119</v>
      </c>
      <c r="D170" s="9" t="s">
        <v>120</v>
      </c>
      <c r="E170" s="9" t="s">
        <v>121</v>
      </c>
      <c r="F170" s="11">
        <v>42112</v>
      </c>
      <c r="G170" s="9">
        <v>4</v>
      </c>
      <c r="H170" s="9" t="s">
        <v>5</v>
      </c>
      <c r="I170" s="9" t="s">
        <v>50</v>
      </c>
      <c r="J170" s="9"/>
      <c r="K170" s="9"/>
    </row>
    <row r="171" spans="1:12" x14ac:dyDescent="0.25">
      <c r="A171" s="9"/>
      <c r="B171" s="9"/>
      <c r="C171" s="10"/>
      <c r="D171" s="9"/>
      <c r="E171" s="9"/>
      <c r="F171" s="11"/>
      <c r="G171" s="9"/>
      <c r="H171" s="9"/>
      <c r="I171" s="9"/>
      <c r="J171" s="9"/>
      <c r="K171" s="9"/>
    </row>
    <row r="172" spans="1:12" ht="195" customHeight="1" x14ac:dyDescent="0.25">
      <c r="A172" s="9" t="s">
        <v>0</v>
      </c>
      <c r="B172" s="9" t="s">
        <v>1</v>
      </c>
      <c r="C172" s="10" t="s">
        <v>122</v>
      </c>
      <c r="D172" s="9" t="s">
        <v>123</v>
      </c>
      <c r="E172" s="9" t="s">
        <v>124</v>
      </c>
      <c r="F172" s="9" t="s">
        <v>125</v>
      </c>
      <c r="G172" s="9">
        <v>4</v>
      </c>
      <c r="H172" s="9" t="s">
        <v>5</v>
      </c>
      <c r="I172" s="9" t="s">
        <v>25</v>
      </c>
      <c r="J172" s="9"/>
      <c r="K172" s="9"/>
    </row>
    <row r="173" spans="1:12" x14ac:dyDescent="0.25">
      <c r="A173" s="9"/>
      <c r="B173" s="9"/>
      <c r="C173" s="10"/>
      <c r="D173" s="9"/>
      <c r="E173" s="9"/>
      <c r="F173" s="9"/>
      <c r="G173" s="9"/>
      <c r="H173" s="9"/>
      <c r="I173" s="9"/>
      <c r="J173" s="9"/>
      <c r="K173" s="9"/>
    </row>
    <row r="174" spans="1:12" ht="225" customHeight="1" x14ac:dyDescent="0.25">
      <c r="A174" s="9" t="s">
        <v>0</v>
      </c>
      <c r="B174" s="9" t="s">
        <v>7</v>
      </c>
      <c r="C174" s="10" t="s">
        <v>126</v>
      </c>
      <c r="D174" s="9" t="s">
        <v>127</v>
      </c>
      <c r="E174" s="9" t="s">
        <v>94</v>
      </c>
      <c r="F174" s="11">
        <v>42053</v>
      </c>
      <c r="G174" s="9">
        <v>4</v>
      </c>
      <c r="H174" s="9" t="s">
        <v>5</v>
      </c>
      <c r="I174" s="9" t="s">
        <v>13</v>
      </c>
      <c r="J174" s="9"/>
      <c r="K174" s="9"/>
    </row>
    <row r="175" spans="1:12" x14ac:dyDescent="0.25">
      <c r="A175" s="9"/>
      <c r="B175" s="9"/>
      <c r="C175" s="10"/>
      <c r="D175" s="9"/>
      <c r="E175" s="9"/>
      <c r="F175" s="11"/>
      <c r="G175" s="9"/>
      <c r="H175" s="9"/>
      <c r="I175" s="9"/>
      <c r="J175" s="9"/>
      <c r="K175" s="9"/>
    </row>
    <row r="176" spans="1:12" ht="210" customHeight="1" x14ac:dyDescent="0.25">
      <c r="A176" s="9" t="s">
        <v>0</v>
      </c>
      <c r="B176" s="9" t="s">
        <v>7</v>
      </c>
      <c r="C176" s="10" t="s">
        <v>128</v>
      </c>
      <c r="D176" s="9" t="s">
        <v>1161</v>
      </c>
      <c r="E176" s="9" t="s">
        <v>130</v>
      </c>
      <c r="F176" s="11">
        <v>42112</v>
      </c>
      <c r="G176" s="9">
        <v>4</v>
      </c>
      <c r="H176" s="9" t="s">
        <v>5</v>
      </c>
      <c r="I176" s="9" t="s">
        <v>13</v>
      </c>
      <c r="J176" s="9">
        <v>1</v>
      </c>
      <c r="K176" s="9"/>
      <c r="L176" t="s">
        <v>1218</v>
      </c>
    </row>
    <row r="177" spans="1:11" x14ac:dyDescent="0.25">
      <c r="A177" s="9"/>
      <c r="B177" s="9"/>
      <c r="C177" s="10"/>
      <c r="D177" s="9"/>
      <c r="E177" s="9"/>
      <c r="F177" s="11"/>
      <c r="G177" s="9"/>
      <c r="H177" s="9"/>
      <c r="I177" s="9"/>
      <c r="J177" s="9"/>
      <c r="K177" s="9"/>
    </row>
    <row r="178" spans="1:11" ht="210" customHeight="1" x14ac:dyDescent="0.25">
      <c r="A178" s="9" t="s">
        <v>0</v>
      </c>
      <c r="B178" s="9" t="s">
        <v>1</v>
      </c>
      <c r="C178" s="10" t="s">
        <v>131</v>
      </c>
      <c r="D178" s="9" t="s">
        <v>129</v>
      </c>
      <c r="E178" s="9" t="s">
        <v>130</v>
      </c>
      <c r="F178" s="9">
        <f>-1 / 18</f>
        <v>-5.5555555555555552E-2</v>
      </c>
      <c r="G178" s="9">
        <v>4</v>
      </c>
      <c r="H178" s="9" t="s">
        <v>5</v>
      </c>
      <c r="I178" s="9" t="s">
        <v>13</v>
      </c>
      <c r="J178" s="9"/>
      <c r="K178" s="9"/>
    </row>
    <row r="179" spans="1:11" x14ac:dyDescent="0.25">
      <c r="A179" s="9"/>
      <c r="B179" s="9"/>
      <c r="C179" s="10"/>
      <c r="D179" s="9"/>
      <c r="E179" s="9"/>
      <c r="F179" s="9"/>
      <c r="G179" s="9"/>
      <c r="H179" s="9"/>
      <c r="I179" s="9"/>
      <c r="J179" s="9"/>
      <c r="K179" s="9"/>
    </row>
    <row r="180" spans="1:11" ht="195" customHeight="1" x14ac:dyDescent="0.25">
      <c r="A180" s="9" t="s">
        <v>0</v>
      </c>
      <c r="B180" s="9" t="s">
        <v>1</v>
      </c>
      <c r="C180" s="10" t="s">
        <v>132</v>
      </c>
      <c r="D180" s="9" t="s">
        <v>133</v>
      </c>
      <c r="E180" s="9" t="s">
        <v>124</v>
      </c>
      <c r="F180" s="9">
        <f>-7 / 18</f>
        <v>-0.3888888888888889</v>
      </c>
      <c r="G180" s="9">
        <v>4</v>
      </c>
      <c r="H180" s="9" t="s">
        <v>17</v>
      </c>
      <c r="I180" s="9" t="s">
        <v>21</v>
      </c>
      <c r="J180" s="9"/>
      <c r="K180" s="9"/>
    </row>
    <row r="181" spans="1:11" x14ac:dyDescent="0.25">
      <c r="A181" s="9"/>
      <c r="B181" s="9"/>
      <c r="C181" s="10"/>
      <c r="D181" s="9"/>
      <c r="E181" s="9"/>
      <c r="F181" s="9"/>
      <c r="G181" s="9"/>
      <c r="H181" s="9"/>
      <c r="I181" s="9"/>
      <c r="J181" s="9"/>
      <c r="K181" s="9"/>
    </row>
    <row r="182" spans="1:11" ht="210" customHeight="1" x14ac:dyDescent="0.25">
      <c r="A182" s="9" t="s">
        <v>0</v>
      </c>
      <c r="B182" s="9" t="s">
        <v>1</v>
      </c>
      <c r="C182" s="10" t="s">
        <v>134</v>
      </c>
      <c r="D182" s="9" t="s">
        <v>135</v>
      </c>
      <c r="E182" s="9" t="s">
        <v>94</v>
      </c>
      <c r="F182" s="9">
        <f>-4 / 18</f>
        <v>-0.22222222222222221</v>
      </c>
      <c r="G182" s="9">
        <v>4</v>
      </c>
      <c r="H182" s="9" t="s">
        <v>17</v>
      </c>
      <c r="I182" s="9" t="s">
        <v>50</v>
      </c>
      <c r="J182" s="9"/>
      <c r="K182" s="9"/>
    </row>
    <row r="183" spans="1:11" x14ac:dyDescent="0.25">
      <c r="A183" s="9"/>
      <c r="B183" s="9"/>
      <c r="C183" s="10"/>
      <c r="D183" s="9"/>
      <c r="E183" s="9"/>
      <c r="F183" s="9"/>
      <c r="G183" s="9"/>
      <c r="H183" s="9"/>
      <c r="I183" s="9"/>
      <c r="J183" s="9"/>
      <c r="K183" s="9"/>
    </row>
    <row r="184" spans="1:11" ht="210" customHeight="1" x14ac:dyDescent="0.25">
      <c r="A184" s="9" t="s">
        <v>0</v>
      </c>
      <c r="B184" s="9" t="s">
        <v>1</v>
      </c>
      <c r="C184" s="10" t="s">
        <v>136</v>
      </c>
      <c r="D184" s="9" t="s">
        <v>135</v>
      </c>
      <c r="E184" s="9" t="s">
        <v>94</v>
      </c>
      <c r="F184" s="9" t="s">
        <v>125</v>
      </c>
      <c r="G184" s="9">
        <v>4</v>
      </c>
      <c r="H184" s="9" t="s">
        <v>17</v>
      </c>
      <c r="I184" s="9" t="s">
        <v>50</v>
      </c>
      <c r="J184" s="9"/>
      <c r="K184" s="9"/>
    </row>
    <row r="185" spans="1:11" x14ac:dyDescent="0.25">
      <c r="A185" s="9"/>
      <c r="B185" s="9"/>
      <c r="C185" s="10"/>
      <c r="D185" s="9"/>
      <c r="E185" s="9"/>
      <c r="F185" s="9"/>
      <c r="G185" s="9"/>
      <c r="H185" s="9"/>
      <c r="I185" s="9"/>
      <c r="J185" s="9"/>
      <c r="K185" s="9"/>
    </row>
    <row r="186" spans="1:11" ht="195" customHeight="1" x14ac:dyDescent="0.25">
      <c r="A186" s="9" t="s">
        <v>0</v>
      </c>
      <c r="B186" s="9" t="s">
        <v>1</v>
      </c>
      <c r="C186" s="10" t="s">
        <v>137</v>
      </c>
      <c r="D186" s="9" t="s">
        <v>138</v>
      </c>
      <c r="E186" s="9" t="s">
        <v>121</v>
      </c>
      <c r="F186" s="9">
        <f>-6 / 18</f>
        <v>-0.33333333333333331</v>
      </c>
      <c r="G186" s="9">
        <v>4</v>
      </c>
      <c r="H186" s="9" t="s">
        <v>17</v>
      </c>
      <c r="I186" s="9" t="s">
        <v>13</v>
      </c>
      <c r="J186" s="9"/>
      <c r="K186" s="9"/>
    </row>
    <row r="187" spans="1:11" x14ac:dyDescent="0.25">
      <c r="A187" s="9"/>
      <c r="B187" s="9"/>
      <c r="C187" s="10"/>
      <c r="D187" s="9"/>
      <c r="E187" s="9"/>
      <c r="F187" s="9"/>
      <c r="G187" s="9"/>
      <c r="H187" s="9"/>
      <c r="I187" s="9"/>
      <c r="J187" s="9"/>
      <c r="K187" s="9"/>
    </row>
    <row r="188" spans="1:11" ht="195" customHeight="1" x14ac:dyDescent="0.25">
      <c r="A188" s="9" t="s">
        <v>0</v>
      </c>
      <c r="B188" s="9" t="s">
        <v>1</v>
      </c>
      <c r="C188" s="10" t="s">
        <v>139</v>
      </c>
      <c r="D188" s="9" t="s">
        <v>138</v>
      </c>
      <c r="E188" s="9" t="s">
        <v>121</v>
      </c>
      <c r="F188" s="9">
        <f>-5 / 18</f>
        <v>-0.27777777777777779</v>
      </c>
      <c r="G188" s="9">
        <v>4</v>
      </c>
      <c r="H188" s="9" t="s">
        <v>17</v>
      </c>
      <c r="I188" s="9" t="s">
        <v>13</v>
      </c>
      <c r="J188" s="9"/>
      <c r="K188" s="9"/>
    </row>
    <row r="189" spans="1:11" x14ac:dyDescent="0.25">
      <c r="A189" s="9"/>
      <c r="B189" s="9"/>
      <c r="C189" s="10"/>
      <c r="D189" s="9"/>
      <c r="E189" s="9"/>
      <c r="F189" s="9"/>
      <c r="G189" s="9"/>
      <c r="H189" s="9"/>
      <c r="I189" s="9"/>
      <c r="J189" s="9"/>
      <c r="K189" s="9"/>
    </row>
    <row r="190" spans="1:11" ht="180" customHeight="1" x14ac:dyDescent="0.25">
      <c r="A190" s="9" t="s">
        <v>0</v>
      </c>
      <c r="B190" s="9" t="s">
        <v>1</v>
      </c>
      <c r="C190" s="10" t="s">
        <v>140</v>
      </c>
      <c r="D190" s="9" t="s">
        <v>141</v>
      </c>
      <c r="E190" s="9" t="s">
        <v>142</v>
      </c>
      <c r="F190" s="9">
        <f>-5 / 18</f>
        <v>-0.27777777777777779</v>
      </c>
      <c r="G190" s="9">
        <v>4</v>
      </c>
      <c r="H190" s="9" t="s">
        <v>17</v>
      </c>
      <c r="I190" s="9" t="s">
        <v>30</v>
      </c>
      <c r="J190" s="9"/>
      <c r="K190" s="9"/>
    </row>
    <row r="191" spans="1:11" x14ac:dyDescent="0.25">
      <c r="A191" s="9"/>
      <c r="B191" s="9"/>
      <c r="C191" s="10"/>
      <c r="D191" s="9"/>
      <c r="E191" s="9"/>
      <c r="F191" s="9"/>
      <c r="G191" s="9"/>
      <c r="H191" s="9"/>
      <c r="I191" s="9"/>
      <c r="J191" s="9"/>
      <c r="K191" s="9"/>
    </row>
    <row r="192" spans="1:11" ht="180" customHeight="1" x14ac:dyDescent="0.25">
      <c r="A192" s="9" t="s">
        <v>0</v>
      </c>
      <c r="B192" s="9" t="s">
        <v>1</v>
      </c>
      <c r="C192" s="10" t="s">
        <v>143</v>
      </c>
      <c r="D192" s="9" t="s">
        <v>141</v>
      </c>
      <c r="E192" s="9" t="s">
        <v>142</v>
      </c>
      <c r="F192" s="9">
        <f>-4 / 18</f>
        <v>-0.22222222222222221</v>
      </c>
      <c r="G192" s="9">
        <v>4</v>
      </c>
      <c r="H192" s="9" t="s">
        <v>17</v>
      </c>
      <c r="I192" s="9" t="s">
        <v>30</v>
      </c>
      <c r="J192" s="9"/>
      <c r="K192" s="9"/>
    </row>
    <row r="193" spans="1:12" x14ac:dyDescent="0.25">
      <c r="A193" s="9"/>
      <c r="B193" s="9"/>
      <c r="C193" s="10"/>
      <c r="D193" s="9"/>
      <c r="E193" s="9"/>
      <c r="F193" s="9"/>
      <c r="G193" s="9"/>
      <c r="H193" s="9"/>
      <c r="I193" s="9"/>
      <c r="J193" s="9"/>
      <c r="K193" s="9"/>
    </row>
    <row r="194" spans="1:12" ht="195" customHeight="1" x14ac:dyDescent="0.25">
      <c r="A194" s="9" t="s">
        <v>0</v>
      </c>
      <c r="B194" s="9" t="s">
        <v>1</v>
      </c>
      <c r="C194" s="10" t="s">
        <v>144</v>
      </c>
      <c r="D194" s="9" t="s">
        <v>145</v>
      </c>
      <c r="E194" s="9" t="s">
        <v>86</v>
      </c>
      <c r="F194" s="9" t="s">
        <v>146</v>
      </c>
      <c r="G194" s="9">
        <v>4</v>
      </c>
      <c r="H194" s="9" t="s">
        <v>17</v>
      </c>
      <c r="I194" s="9" t="s">
        <v>13</v>
      </c>
      <c r="J194" s="9">
        <v>1</v>
      </c>
      <c r="K194" s="9"/>
      <c r="L194" t="s">
        <v>1218</v>
      </c>
    </row>
    <row r="195" spans="1:12" x14ac:dyDescent="0.25">
      <c r="A195" s="9"/>
      <c r="B195" s="9"/>
      <c r="C195" s="10"/>
      <c r="D195" s="9"/>
      <c r="E195" s="9"/>
      <c r="F195" s="9"/>
      <c r="G195" s="9"/>
      <c r="H195" s="9"/>
      <c r="I195" s="9"/>
      <c r="J195" s="9"/>
      <c r="K195" s="9"/>
    </row>
    <row r="196" spans="1:12" ht="195" customHeight="1" x14ac:dyDescent="0.25">
      <c r="A196" s="9" t="s">
        <v>0</v>
      </c>
      <c r="B196" s="9" t="s">
        <v>1</v>
      </c>
      <c r="C196" s="10" t="s">
        <v>147</v>
      </c>
      <c r="D196" s="9" t="s">
        <v>148</v>
      </c>
      <c r="E196" s="9" t="s">
        <v>88</v>
      </c>
      <c r="F196" s="9" t="s">
        <v>149</v>
      </c>
      <c r="G196" s="9">
        <v>4</v>
      </c>
      <c r="H196" s="9" t="s">
        <v>17</v>
      </c>
      <c r="I196" s="9" t="s">
        <v>13</v>
      </c>
      <c r="J196" s="9"/>
      <c r="K196" s="9"/>
    </row>
    <row r="197" spans="1:12" x14ac:dyDescent="0.25">
      <c r="A197" s="9"/>
      <c r="B197" s="9"/>
      <c r="C197" s="10"/>
      <c r="D197" s="9"/>
      <c r="E197" s="9"/>
      <c r="F197" s="9"/>
      <c r="G197" s="9"/>
      <c r="H197" s="9"/>
      <c r="I197" s="9"/>
      <c r="J197" s="9"/>
      <c r="K197" s="9"/>
    </row>
    <row r="198" spans="1:12" ht="180" customHeight="1" x14ac:dyDescent="0.25">
      <c r="A198" s="9" t="s">
        <v>0</v>
      </c>
      <c r="B198" s="9" t="s">
        <v>1</v>
      </c>
      <c r="C198" s="10" t="s">
        <v>150</v>
      </c>
      <c r="D198" s="9" t="s">
        <v>151</v>
      </c>
      <c r="E198" s="9" t="s">
        <v>98</v>
      </c>
      <c r="F198" s="9">
        <f>-2 / 16</f>
        <v>-0.125</v>
      </c>
    </row>
    <row r="199" spans="1:12" x14ac:dyDescent="0.25">
      <c r="A199" s="9"/>
      <c r="B199" s="9"/>
      <c r="C199" s="10"/>
      <c r="D199" s="9"/>
      <c r="E199" s="9"/>
      <c r="F199" s="9"/>
    </row>
    <row r="202" spans="1:12" ht="45" x14ac:dyDescent="0.25">
      <c r="A202" s="4" t="s">
        <v>152</v>
      </c>
      <c r="B202" s="4" t="s">
        <v>153</v>
      </c>
      <c r="C202" s="4" t="s">
        <v>154</v>
      </c>
      <c r="D202" s="4" t="s">
        <v>155</v>
      </c>
      <c r="E202" s="4" t="s">
        <v>156</v>
      </c>
      <c r="F202" s="4" t="s">
        <v>157</v>
      </c>
      <c r="G202" s="4" t="s">
        <v>158</v>
      </c>
      <c r="H202" s="4" t="s">
        <v>159</v>
      </c>
      <c r="I202" s="4" t="s">
        <v>160</v>
      </c>
      <c r="J202" s="4" t="s">
        <v>161</v>
      </c>
      <c r="K202" s="4" t="s">
        <v>162</v>
      </c>
    </row>
    <row r="203" spans="1:12" ht="195" customHeight="1" x14ac:dyDescent="0.25">
      <c r="A203" s="9" t="s">
        <v>0</v>
      </c>
      <c r="B203" s="9" t="s">
        <v>1</v>
      </c>
      <c r="C203" s="10" t="s">
        <v>163</v>
      </c>
      <c r="D203" s="9" t="s">
        <v>164</v>
      </c>
      <c r="E203" s="9" t="s">
        <v>86</v>
      </c>
      <c r="F203" s="9" t="s">
        <v>165</v>
      </c>
      <c r="G203" s="9">
        <v>2</v>
      </c>
      <c r="H203" s="9" t="s">
        <v>5</v>
      </c>
      <c r="I203" s="9"/>
      <c r="J203" s="9"/>
      <c r="K203" s="9"/>
    </row>
    <row r="204" spans="1:12" x14ac:dyDescent="0.25">
      <c r="A204" s="9"/>
      <c r="B204" s="9"/>
      <c r="C204" s="10"/>
      <c r="D204" s="9"/>
      <c r="E204" s="9"/>
      <c r="F204" s="9"/>
      <c r="G204" s="9"/>
      <c r="H204" s="9"/>
      <c r="I204" s="9"/>
      <c r="J204" s="9"/>
      <c r="K204" s="9"/>
    </row>
    <row r="205" spans="1:12" ht="195" customHeight="1" x14ac:dyDescent="0.25">
      <c r="A205" s="9" t="s">
        <v>0</v>
      </c>
      <c r="B205" s="9" t="s">
        <v>1</v>
      </c>
      <c r="C205" s="10" t="s">
        <v>166</v>
      </c>
      <c r="D205" s="9" t="s">
        <v>164</v>
      </c>
      <c r="E205" s="9" t="s">
        <v>86</v>
      </c>
      <c r="F205" s="9" t="s">
        <v>165</v>
      </c>
      <c r="G205" s="9">
        <v>2</v>
      </c>
      <c r="H205" s="9" t="s">
        <v>5</v>
      </c>
      <c r="I205" s="9" t="s">
        <v>112</v>
      </c>
      <c r="J205" s="9"/>
      <c r="K205" s="9"/>
    </row>
    <row r="206" spans="1:12" x14ac:dyDescent="0.25">
      <c r="A206" s="9"/>
      <c r="B206" s="9"/>
      <c r="C206" s="10"/>
      <c r="D206" s="9"/>
      <c r="E206" s="9"/>
      <c r="F206" s="9"/>
      <c r="G206" s="9"/>
      <c r="H206" s="9"/>
      <c r="I206" s="9"/>
      <c r="J206" s="9"/>
      <c r="K206" s="9"/>
    </row>
    <row r="207" spans="1:12" ht="195" customHeight="1" x14ac:dyDescent="0.25">
      <c r="A207" s="9" t="s">
        <v>0</v>
      </c>
      <c r="B207" s="9" t="s">
        <v>1</v>
      </c>
      <c r="C207" s="10" t="s">
        <v>167</v>
      </c>
      <c r="D207" s="9" t="s">
        <v>168</v>
      </c>
      <c r="E207" s="9" t="s">
        <v>130</v>
      </c>
      <c r="F207" s="9">
        <f>-2 / 8</f>
        <v>-0.25</v>
      </c>
      <c r="G207" s="9">
        <v>2</v>
      </c>
      <c r="H207" s="9" t="s">
        <v>5</v>
      </c>
      <c r="I207" s="9" t="s">
        <v>104</v>
      </c>
      <c r="J207" s="9"/>
      <c r="K207" s="9"/>
    </row>
    <row r="208" spans="1:12" x14ac:dyDescent="0.25">
      <c r="A208" s="9"/>
      <c r="B208" s="9"/>
      <c r="C208" s="10"/>
      <c r="D208" s="9"/>
      <c r="E208" s="9"/>
      <c r="F208" s="9"/>
      <c r="G208" s="9"/>
      <c r="H208" s="9"/>
      <c r="I208" s="9"/>
      <c r="J208" s="9"/>
      <c r="K208" s="9"/>
    </row>
    <row r="209" spans="1:11" ht="225" customHeight="1" x14ac:dyDescent="0.25">
      <c r="A209" s="9" t="s">
        <v>0</v>
      </c>
      <c r="B209" s="9" t="s">
        <v>7</v>
      </c>
      <c r="C209" s="10" t="s">
        <v>169</v>
      </c>
      <c r="D209" s="9" t="s">
        <v>15</v>
      </c>
      <c r="E209" s="9" t="s">
        <v>121</v>
      </c>
      <c r="F209" s="9" t="s">
        <v>73</v>
      </c>
      <c r="G209" s="9">
        <v>1</v>
      </c>
      <c r="H209" s="9" t="s">
        <v>17</v>
      </c>
      <c r="I209" s="9"/>
      <c r="J209" s="9"/>
      <c r="K209" s="9"/>
    </row>
    <row r="210" spans="1:11" x14ac:dyDescent="0.25">
      <c r="A210" s="9"/>
      <c r="B210" s="9"/>
      <c r="C210" s="10"/>
      <c r="D210" s="9"/>
      <c r="E210" s="9"/>
      <c r="F210" s="9"/>
      <c r="G210" s="9"/>
      <c r="H210" s="9"/>
      <c r="I210" s="9"/>
      <c r="J210" s="9"/>
      <c r="K210" s="9"/>
    </row>
    <row r="211" spans="1:11" ht="225" customHeight="1" x14ac:dyDescent="0.25">
      <c r="A211" s="9" t="s">
        <v>0</v>
      </c>
      <c r="B211" s="9" t="s">
        <v>7</v>
      </c>
      <c r="C211" s="10" t="s">
        <v>170</v>
      </c>
      <c r="D211" s="9" t="s">
        <v>15</v>
      </c>
      <c r="E211" s="9" t="s">
        <v>142</v>
      </c>
      <c r="F211" s="9" t="s">
        <v>99</v>
      </c>
      <c r="G211" s="9">
        <v>1</v>
      </c>
      <c r="H211" s="9" t="s">
        <v>17</v>
      </c>
      <c r="I211" s="9"/>
      <c r="J211" s="9"/>
      <c r="K211" s="9"/>
    </row>
    <row r="212" spans="1:11" x14ac:dyDescent="0.25">
      <c r="A212" s="9"/>
      <c r="B212" s="9"/>
      <c r="C212" s="10"/>
      <c r="D212" s="9"/>
      <c r="E212" s="9"/>
      <c r="F212" s="9"/>
      <c r="G212" s="9"/>
      <c r="H212" s="9"/>
      <c r="I212" s="9"/>
      <c r="J212" s="9"/>
      <c r="K212" s="9"/>
    </row>
    <row r="213" spans="1:11" ht="225" customHeight="1" x14ac:dyDescent="0.25">
      <c r="A213" s="9" t="s">
        <v>0</v>
      </c>
      <c r="B213" s="9" t="s">
        <v>7</v>
      </c>
      <c r="C213" s="10" t="s">
        <v>171</v>
      </c>
      <c r="D213" s="9" t="s">
        <v>15</v>
      </c>
      <c r="E213" s="9" t="s">
        <v>130</v>
      </c>
      <c r="F213" s="9" t="s">
        <v>16</v>
      </c>
      <c r="G213" s="9">
        <v>1</v>
      </c>
      <c r="H213" s="9" t="s">
        <v>17</v>
      </c>
      <c r="I213" s="9"/>
      <c r="J213" s="9"/>
      <c r="K213" s="9"/>
    </row>
    <row r="214" spans="1:11" x14ac:dyDescent="0.25">
      <c r="A214" s="9"/>
      <c r="B214" s="9"/>
      <c r="C214" s="10"/>
      <c r="D214" s="9"/>
      <c r="E214" s="9"/>
      <c r="F214" s="9"/>
      <c r="G214" s="9"/>
      <c r="H214" s="9"/>
      <c r="I214" s="9"/>
      <c r="J214" s="9"/>
      <c r="K214" s="9"/>
    </row>
    <row r="215" spans="1:11" ht="225" customHeight="1" x14ac:dyDescent="0.25">
      <c r="A215" s="9" t="s">
        <v>0</v>
      </c>
      <c r="B215" s="9" t="s">
        <v>7</v>
      </c>
      <c r="C215" s="10" t="s">
        <v>172</v>
      </c>
      <c r="D215" s="9" t="s">
        <v>15</v>
      </c>
      <c r="E215" s="9" t="s">
        <v>86</v>
      </c>
      <c r="F215" s="9" t="s">
        <v>16</v>
      </c>
      <c r="G215" s="9">
        <v>1</v>
      </c>
      <c r="H215" s="9" t="s">
        <v>17</v>
      </c>
      <c r="I215" s="9"/>
      <c r="J215" s="9"/>
      <c r="K215" s="9"/>
    </row>
    <row r="216" spans="1:11" x14ac:dyDescent="0.25">
      <c r="A216" s="9"/>
      <c r="B216" s="9"/>
      <c r="C216" s="10"/>
      <c r="D216" s="9"/>
      <c r="E216" s="9"/>
      <c r="F216" s="9"/>
      <c r="G216" s="9"/>
      <c r="H216" s="9"/>
      <c r="I216" s="9"/>
      <c r="J216" s="9"/>
      <c r="K216" s="9"/>
    </row>
    <row r="217" spans="1:11" ht="225" customHeight="1" x14ac:dyDescent="0.25">
      <c r="A217" s="9" t="s">
        <v>0</v>
      </c>
      <c r="B217" s="9" t="s">
        <v>7</v>
      </c>
      <c r="C217" s="10" t="s">
        <v>173</v>
      </c>
      <c r="D217" s="9" t="s">
        <v>15</v>
      </c>
      <c r="E217" s="9" t="s">
        <v>88</v>
      </c>
      <c r="F217" s="9" t="s">
        <v>73</v>
      </c>
      <c r="G217" s="9">
        <v>1</v>
      </c>
      <c r="H217" s="9" t="s">
        <v>17</v>
      </c>
      <c r="I217" s="9"/>
      <c r="J217" s="9"/>
      <c r="K217" s="9"/>
    </row>
    <row r="218" spans="1:11" x14ac:dyDescent="0.25">
      <c r="A218" s="9"/>
      <c r="B218" s="9"/>
      <c r="C218" s="10"/>
      <c r="D218" s="9"/>
      <c r="E218" s="9"/>
      <c r="F218" s="9"/>
      <c r="G218" s="9"/>
      <c r="H218" s="9"/>
      <c r="I218" s="9"/>
      <c r="J218" s="9"/>
      <c r="K218" s="9"/>
    </row>
    <row r="219" spans="1:11" ht="225" customHeight="1" x14ac:dyDescent="0.25">
      <c r="A219" s="9" t="s">
        <v>0</v>
      </c>
      <c r="B219" s="9" t="s">
        <v>7</v>
      </c>
      <c r="C219" s="10" t="s">
        <v>174</v>
      </c>
      <c r="D219" s="9" t="s">
        <v>15</v>
      </c>
      <c r="E219" s="9" t="s">
        <v>175</v>
      </c>
      <c r="F219" s="9" t="s">
        <v>71</v>
      </c>
      <c r="G219" s="9">
        <v>1</v>
      </c>
      <c r="H219" s="9" t="s">
        <v>17</v>
      </c>
      <c r="I219" s="9"/>
      <c r="J219" s="9"/>
      <c r="K219" s="9"/>
    </row>
    <row r="220" spans="1:11" x14ac:dyDescent="0.25">
      <c r="A220" s="9"/>
      <c r="B220" s="9"/>
      <c r="C220" s="10"/>
      <c r="D220" s="9"/>
      <c r="E220" s="9"/>
      <c r="F220" s="9"/>
      <c r="G220" s="9"/>
      <c r="H220" s="9"/>
      <c r="I220" s="9"/>
      <c r="J220" s="9"/>
      <c r="K220" s="9"/>
    </row>
    <row r="221" spans="1:11" ht="225" customHeight="1" x14ac:dyDescent="0.25">
      <c r="A221" s="9" t="s">
        <v>0</v>
      </c>
      <c r="B221" s="9" t="s">
        <v>7</v>
      </c>
      <c r="C221" s="10" t="s">
        <v>176</v>
      </c>
      <c r="D221" s="9" t="s">
        <v>15</v>
      </c>
      <c r="E221" s="9" t="s">
        <v>111</v>
      </c>
      <c r="F221" s="9" t="s">
        <v>71</v>
      </c>
      <c r="G221" s="9">
        <v>1</v>
      </c>
      <c r="H221" s="9" t="s">
        <v>17</v>
      </c>
      <c r="I221" s="9"/>
      <c r="J221" s="9"/>
      <c r="K221" s="9"/>
    </row>
    <row r="222" spans="1:11" x14ac:dyDescent="0.25">
      <c r="A222" s="9"/>
      <c r="B222" s="9"/>
      <c r="C222" s="10"/>
      <c r="D222" s="9"/>
      <c r="E222" s="9"/>
      <c r="F222" s="9"/>
      <c r="G222" s="9"/>
      <c r="H222" s="9"/>
      <c r="I222" s="9"/>
      <c r="J222" s="9"/>
      <c r="K222" s="9"/>
    </row>
    <row r="223" spans="1:11" ht="225" customHeight="1" x14ac:dyDescent="0.25">
      <c r="A223" s="9" t="s">
        <v>0</v>
      </c>
      <c r="B223" s="9" t="s">
        <v>7</v>
      </c>
      <c r="C223" s="10" t="s">
        <v>177</v>
      </c>
      <c r="D223" s="9" t="s">
        <v>15</v>
      </c>
      <c r="E223" s="9" t="s">
        <v>94</v>
      </c>
      <c r="F223" s="9" t="s">
        <v>73</v>
      </c>
      <c r="G223" s="9">
        <v>1</v>
      </c>
      <c r="H223" s="9" t="s">
        <v>17</v>
      </c>
      <c r="I223" s="9"/>
      <c r="J223" s="9"/>
      <c r="K223" s="9"/>
    </row>
    <row r="224" spans="1:11" x14ac:dyDescent="0.25">
      <c r="A224" s="9"/>
      <c r="B224" s="9"/>
      <c r="C224" s="10"/>
      <c r="D224" s="9"/>
      <c r="E224" s="9"/>
      <c r="F224" s="9"/>
      <c r="G224" s="9"/>
      <c r="H224" s="9"/>
      <c r="I224" s="9"/>
      <c r="J224" s="9"/>
      <c r="K224" s="9"/>
    </row>
    <row r="225" spans="1:11" ht="225" customHeight="1" x14ac:dyDescent="0.25">
      <c r="A225" s="9" t="s">
        <v>0</v>
      </c>
      <c r="B225" s="9" t="s">
        <v>7</v>
      </c>
      <c r="C225" s="10" t="s">
        <v>178</v>
      </c>
      <c r="D225" s="9" t="s">
        <v>15</v>
      </c>
      <c r="E225" s="9" t="s">
        <v>124</v>
      </c>
      <c r="F225" s="9" t="s">
        <v>16</v>
      </c>
      <c r="G225" s="9">
        <v>1</v>
      </c>
      <c r="H225" s="9" t="s">
        <v>17</v>
      </c>
      <c r="I225" s="9"/>
      <c r="J225" s="9"/>
      <c r="K225" s="9"/>
    </row>
    <row r="226" spans="1:11" x14ac:dyDescent="0.25">
      <c r="A226" s="9"/>
      <c r="B226" s="9"/>
      <c r="C226" s="10"/>
      <c r="D226" s="9"/>
      <c r="E226" s="9"/>
      <c r="F226" s="9"/>
      <c r="G226" s="9"/>
      <c r="H226" s="9"/>
      <c r="I226" s="9"/>
      <c r="J226" s="9"/>
      <c r="K226" s="9"/>
    </row>
    <row r="227" spans="1:11" ht="225" customHeight="1" x14ac:dyDescent="0.25">
      <c r="A227" s="9" t="s">
        <v>0</v>
      </c>
      <c r="B227" s="9" t="s">
        <v>7</v>
      </c>
      <c r="C227" s="10" t="s">
        <v>179</v>
      </c>
      <c r="D227" s="9" t="s">
        <v>15</v>
      </c>
      <c r="E227" s="9" t="s">
        <v>98</v>
      </c>
      <c r="F227" s="9" t="s">
        <v>71</v>
      </c>
      <c r="G227" s="9">
        <v>1</v>
      </c>
      <c r="H227" s="9" t="s">
        <v>17</v>
      </c>
      <c r="I227" s="9"/>
      <c r="J227" s="9"/>
      <c r="K227" s="9"/>
    </row>
    <row r="228" spans="1:11" x14ac:dyDescent="0.25">
      <c r="A228" s="9"/>
      <c r="B228" s="9"/>
      <c r="C228" s="10"/>
      <c r="D228" s="9"/>
      <c r="E228" s="9"/>
      <c r="F228" s="9"/>
      <c r="G228" s="9"/>
      <c r="H228" s="9"/>
      <c r="I228" s="9"/>
      <c r="J228" s="9"/>
      <c r="K228" s="9"/>
    </row>
    <row r="229" spans="1:11" ht="225" customHeight="1" x14ac:dyDescent="0.25">
      <c r="A229" s="9" t="s">
        <v>0</v>
      </c>
      <c r="B229" s="9" t="s">
        <v>7</v>
      </c>
      <c r="C229" s="10" t="s">
        <v>180</v>
      </c>
      <c r="D229" s="9" t="s">
        <v>15</v>
      </c>
      <c r="E229" s="9" t="s">
        <v>181</v>
      </c>
      <c r="F229" s="9" t="s">
        <v>71</v>
      </c>
      <c r="G229" s="9">
        <v>1</v>
      </c>
      <c r="H229" s="9" t="s">
        <v>17</v>
      </c>
      <c r="I229" s="9"/>
      <c r="J229" s="9"/>
      <c r="K229" s="9"/>
    </row>
    <row r="230" spans="1:11" x14ac:dyDescent="0.25">
      <c r="A230" s="9"/>
      <c r="B230" s="9"/>
      <c r="C230" s="10"/>
      <c r="D230" s="9"/>
      <c r="E230" s="9"/>
      <c r="F230" s="9"/>
      <c r="G230" s="9"/>
      <c r="H230" s="9"/>
      <c r="I230" s="9"/>
      <c r="J230" s="9"/>
      <c r="K230" s="9"/>
    </row>
    <row r="231" spans="1:11" ht="225" customHeight="1" x14ac:dyDescent="0.25">
      <c r="A231" s="9" t="s">
        <v>0</v>
      </c>
      <c r="B231" s="9" t="s">
        <v>7</v>
      </c>
      <c r="C231" s="10" t="s">
        <v>182</v>
      </c>
      <c r="D231" s="9" t="s">
        <v>15</v>
      </c>
      <c r="E231" s="9" t="s">
        <v>183</v>
      </c>
      <c r="F231" s="9" t="s">
        <v>100</v>
      </c>
      <c r="G231" s="9">
        <v>1</v>
      </c>
      <c r="H231" s="9" t="s">
        <v>17</v>
      </c>
      <c r="I231" s="9"/>
      <c r="J231" s="9"/>
      <c r="K231" s="9"/>
    </row>
    <row r="232" spans="1:11" x14ac:dyDescent="0.25">
      <c r="A232" s="9"/>
      <c r="B232" s="9"/>
      <c r="C232" s="10"/>
      <c r="D232" s="9"/>
      <c r="E232" s="9"/>
      <c r="F232" s="9"/>
      <c r="G232" s="9"/>
      <c r="H232" s="9"/>
      <c r="I232" s="9"/>
      <c r="J232" s="9"/>
      <c r="K232" s="9"/>
    </row>
    <row r="233" spans="1:11" ht="225" customHeight="1" x14ac:dyDescent="0.25">
      <c r="A233" s="9" t="s">
        <v>0</v>
      </c>
      <c r="B233" s="9" t="s">
        <v>7</v>
      </c>
      <c r="C233" s="10" t="s">
        <v>184</v>
      </c>
      <c r="D233" s="9" t="s">
        <v>15</v>
      </c>
      <c r="E233" s="9" t="s">
        <v>142</v>
      </c>
      <c r="F233" s="9" t="s">
        <v>185</v>
      </c>
      <c r="G233" s="9">
        <v>1</v>
      </c>
      <c r="H233" s="9" t="s">
        <v>17</v>
      </c>
      <c r="I233" s="9"/>
      <c r="J233" s="9"/>
      <c r="K233" s="9"/>
    </row>
    <row r="234" spans="1:11" x14ac:dyDescent="0.25">
      <c r="A234" s="9"/>
      <c r="B234" s="9"/>
      <c r="C234" s="10"/>
      <c r="D234" s="9"/>
      <c r="E234" s="9"/>
      <c r="F234" s="9"/>
      <c r="G234" s="9"/>
      <c r="H234" s="9"/>
      <c r="I234" s="9"/>
      <c r="J234" s="9"/>
      <c r="K234" s="9"/>
    </row>
    <row r="235" spans="1:11" ht="195" customHeight="1" x14ac:dyDescent="0.25">
      <c r="A235" s="9" t="s">
        <v>0</v>
      </c>
      <c r="B235" s="9" t="s">
        <v>7</v>
      </c>
      <c r="C235" s="10" t="s">
        <v>186</v>
      </c>
      <c r="D235" s="9" t="s">
        <v>187</v>
      </c>
      <c r="E235" s="9" t="s">
        <v>188</v>
      </c>
      <c r="F235" s="11">
        <v>42175</v>
      </c>
      <c r="G235" s="9">
        <v>4</v>
      </c>
      <c r="H235" s="9" t="s">
        <v>5</v>
      </c>
      <c r="I235" s="9" t="s">
        <v>13</v>
      </c>
      <c r="J235" s="9"/>
      <c r="K235" s="9"/>
    </row>
    <row r="236" spans="1:11" x14ac:dyDescent="0.25">
      <c r="A236" s="9"/>
      <c r="B236" s="9"/>
      <c r="C236" s="10"/>
      <c r="D236" s="9"/>
      <c r="E236" s="9"/>
      <c r="F236" s="11"/>
      <c r="G236" s="9"/>
      <c r="H236" s="9"/>
      <c r="I236" s="9"/>
      <c r="J236" s="9"/>
      <c r="K236" s="9"/>
    </row>
    <row r="237" spans="1:11" ht="195" customHeight="1" x14ac:dyDescent="0.25">
      <c r="A237" s="9" t="s">
        <v>0</v>
      </c>
      <c r="B237" s="9" t="s">
        <v>7</v>
      </c>
      <c r="C237" s="10" t="s">
        <v>189</v>
      </c>
      <c r="D237" s="9" t="s">
        <v>190</v>
      </c>
      <c r="E237" s="9" t="s">
        <v>188</v>
      </c>
      <c r="F237" s="9" t="s">
        <v>191</v>
      </c>
      <c r="G237" s="9">
        <v>4</v>
      </c>
      <c r="H237" s="9" t="s">
        <v>5</v>
      </c>
      <c r="I237" s="9" t="s">
        <v>50</v>
      </c>
      <c r="J237" s="9"/>
      <c r="K237" s="9"/>
    </row>
    <row r="238" spans="1:11" x14ac:dyDescent="0.25">
      <c r="A238" s="9"/>
      <c r="B238" s="9"/>
      <c r="C238" s="10"/>
      <c r="D238" s="9"/>
      <c r="E238" s="9"/>
      <c r="F238" s="9"/>
      <c r="G238" s="9"/>
      <c r="H238" s="9"/>
      <c r="I238" s="9"/>
      <c r="J238" s="9"/>
      <c r="K238" s="9"/>
    </row>
    <row r="239" spans="1:11" ht="195" customHeight="1" x14ac:dyDescent="0.25">
      <c r="A239" s="9" t="s">
        <v>0</v>
      </c>
      <c r="B239" s="9" t="s">
        <v>7</v>
      </c>
      <c r="C239" s="10" t="s">
        <v>192</v>
      </c>
      <c r="D239" s="9" t="s">
        <v>193</v>
      </c>
      <c r="E239" s="9" t="s">
        <v>188</v>
      </c>
      <c r="F239" s="11">
        <v>42078</v>
      </c>
      <c r="G239" s="9">
        <v>4</v>
      </c>
      <c r="H239" s="9" t="s">
        <v>5</v>
      </c>
      <c r="I239" s="9" t="s">
        <v>37</v>
      </c>
      <c r="J239" s="9"/>
      <c r="K239" s="9"/>
    </row>
    <row r="240" spans="1:11" x14ac:dyDescent="0.25">
      <c r="A240" s="9"/>
      <c r="B240" s="9"/>
      <c r="C240" s="10"/>
      <c r="D240" s="9"/>
      <c r="E240" s="9"/>
      <c r="F240" s="11"/>
      <c r="G240" s="9"/>
      <c r="H240" s="9"/>
      <c r="I240" s="9"/>
      <c r="J240" s="9"/>
      <c r="K240" s="9"/>
    </row>
    <row r="241" spans="1:11" ht="195" customHeight="1" x14ac:dyDescent="0.25">
      <c r="A241" s="9" t="s">
        <v>0</v>
      </c>
      <c r="B241" s="9" t="s">
        <v>7</v>
      </c>
      <c r="C241" s="10" t="s">
        <v>195</v>
      </c>
      <c r="D241" s="9" t="s">
        <v>196</v>
      </c>
      <c r="E241" s="9" t="s">
        <v>197</v>
      </c>
      <c r="F241" s="11">
        <v>42175</v>
      </c>
      <c r="G241" s="9">
        <v>4</v>
      </c>
      <c r="H241" s="9" t="s">
        <v>17</v>
      </c>
      <c r="I241" s="9"/>
      <c r="J241" s="9"/>
      <c r="K241" s="9"/>
    </row>
    <row r="242" spans="1:11" x14ac:dyDescent="0.25">
      <c r="A242" s="9"/>
      <c r="B242" s="9"/>
      <c r="C242" s="10"/>
      <c r="D242" s="9"/>
      <c r="E242" s="9"/>
      <c r="F242" s="11"/>
      <c r="G242" s="9"/>
      <c r="H242" s="9"/>
      <c r="I242" s="9"/>
      <c r="J242" s="9"/>
      <c r="K242" s="9"/>
    </row>
    <row r="243" spans="1:11" ht="210" customHeight="1" x14ac:dyDescent="0.25">
      <c r="A243" s="9" t="s">
        <v>0</v>
      </c>
      <c r="B243" s="9" t="s">
        <v>7</v>
      </c>
      <c r="C243" s="10" t="s">
        <v>198</v>
      </c>
      <c r="D243" s="9" t="s">
        <v>199</v>
      </c>
      <c r="E243" s="9" t="s">
        <v>200</v>
      </c>
      <c r="F243" s="11">
        <v>42055</v>
      </c>
      <c r="G243" s="9">
        <v>4</v>
      </c>
      <c r="H243" s="9" t="s">
        <v>5</v>
      </c>
      <c r="I243" s="9" t="s">
        <v>50</v>
      </c>
      <c r="J243" s="9"/>
      <c r="K243" s="9"/>
    </row>
    <row r="244" spans="1:11" x14ac:dyDescent="0.25">
      <c r="A244" s="9"/>
      <c r="B244" s="9"/>
      <c r="C244" s="10"/>
      <c r="D244" s="9"/>
      <c r="E244" s="9"/>
      <c r="F244" s="11"/>
      <c r="G244" s="9"/>
      <c r="H244" s="9"/>
      <c r="I244" s="9"/>
      <c r="J244" s="9"/>
      <c r="K244" s="9"/>
    </row>
    <row r="245" spans="1:11" ht="210" customHeight="1" x14ac:dyDescent="0.25">
      <c r="A245" s="9" t="s">
        <v>0</v>
      </c>
      <c r="B245" s="9" t="s">
        <v>1</v>
      </c>
      <c r="C245" s="10" t="s">
        <v>201</v>
      </c>
      <c r="D245" s="9" t="s">
        <v>199</v>
      </c>
      <c r="E245" s="9" t="s">
        <v>200</v>
      </c>
      <c r="F245" s="9" t="s">
        <v>202</v>
      </c>
      <c r="G245" s="9">
        <v>4</v>
      </c>
      <c r="H245" s="9" t="s">
        <v>5</v>
      </c>
      <c r="I245" s="9" t="s">
        <v>50</v>
      </c>
      <c r="J245" s="9"/>
      <c r="K245" s="9"/>
    </row>
    <row r="246" spans="1:11" x14ac:dyDescent="0.25">
      <c r="A246" s="9"/>
      <c r="B246" s="9"/>
      <c r="C246" s="10"/>
      <c r="D246" s="9"/>
      <c r="E246" s="9"/>
      <c r="F246" s="9"/>
      <c r="G246" s="9"/>
      <c r="H246" s="9"/>
      <c r="I246" s="9"/>
      <c r="J246" s="9"/>
      <c r="K246" s="9"/>
    </row>
    <row r="247" spans="1:11" ht="210" customHeight="1" x14ac:dyDescent="0.25">
      <c r="A247" s="9" t="s">
        <v>0</v>
      </c>
      <c r="B247" s="9" t="s">
        <v>1</v>
      </c>
      <c r="C247" s="10" t="s">
        <v>203</v>
      </c>
      <c r="D247" s="9" t="s">
        <v>204</v>
      </c>
      <c r="E247" s="9" t="s">
        <v>205</v>
      </c>
      <c r="F247" s="9">
        <f>-2 / 20</f>
        <v>-0.1</v>
      </c>
      <c r="G247" s="9">
        <v>4</v>
      </c>
      <c r="H247" s="9" t="s">
        <v>5</v>
      </c>
      <c r="I247" s="9" t="s">
        <v>13</v>
      </c>
      <c r="J247" s="9"/>
      <c r="K247" s="9"/>
    </row>
    <row r="248" spans="1:11" x14ac:dyDescent="0.25">
      <c r="A248" s="9"/>
      <c r="B248" s="9"/>
      <c r="C248" s="10"/>
      <c r="D248" s="9"/>
      <c r="E248" s="9"/>
      <c r="F248" s="9"/>
      <c r="G248" s="9"/>
      <c r="H248" s="9"/>
      <c r="I248" s="9"/>
      <c r="J248" s="9"/>
      <c r="K248" s="9"/>
    </row>
    <row r="249" spans="1:11" ht="210" customHeight="1" x14ac:dyDescent="0.25">
      <c r="A249" s="9" t="s">
        <v>0</v>
      </c>
      <c r="B249" s="9" t="s">
        <v>1</v>
      </c>
      <c r="C249" s="10" t="s">
        <v>206</v>
      </c>
      <c r="D249" s="9" t="s">
        <v>207</v>
      </c>
      <c r="E249" s="9" t="s">
        <v>200</v>
      </c>
      <c r="F249" s="9">
        <f>-1 / 18</f>
        <v>-5.5555555555555552E-2</v>
      </c>
      <c r="G249" s="9">
        <v>4</v>
      </c>
      <c r="H249" s="9" t="s">
        <v>5</v>
      </c>
      <c r="I249" s="9" t="s">
        <v>37</v>
      </c>
      <c r="J249" s="9"/>
      <c r="K249" s="9"/>
    </row>
    <row r="250" spans="1:11" x14ac:dyDescent="0.25">
      <c r="A250" s="9"/>
      <c r="B250" s="9"/>
      <c r="C250" s="10"/>
      <c r="D250" s="9"/>
      <c r="E250" s="9"/>
      <c r="F250" s="9"/>
      <c r="G250" s="9"/>
      <c r="H250" s="9"/>
      <c r="I250" s="9"/>
      <c r="J250" s="9"/>
      <c r="K250" s="9"/>
    </row>
    <row r="251" spans="1:11" ht="210" customHeight="1" x14ac:dyDescent="0.25">
      <c r="A251" s="9" t="s">
        <v>0</v>
      </c>
      <c r="B251" s="9" t="s">
        <v>7</v>
      </c>
      <c r="C251" s="10" t="s">
        <v>208</v>
      </c>
      <c r="D251" s="9" t="s">
        <v>209</v>
      </c>
      <c r="E251" s="9" t="s">
        <v>210</v>
      </c>
      <c r="F251" s="11">
        <v>42205</v>
      </c>
      <c r="G251" s="9">
        <v>4</v>
      </c>
      <c r="H251" s="9" t="s">
        <v>5</v>
      </c>
      <c r="I251" s="9" t="s">
        <v>13</v>
      </c>
      <c r="J251" s="9"/>
      <c r="K251" s="9"/>
    </row>
    <row r="252" spans="1:11" x14ac:dyDescent="0.25">
      <c r="A252" s="9"/>
      <c r="B252" s="9"/>
      <c r="C252" s="10"/>
      <c r="D252" s="9"/>
      <c r="E252" s="9"/>
      <c r="F252" s="11"/>
      <c r="G252" s="9"/>
      <c r="H252" s="9"/>
      <c r="I252" s="9"/>
      <c r="J252" s="9"/>
      <c r="K252" s="9"/>
    </row>
    <row r="253" spans="1:11" ht="195" customHeight="1" x14ac:dyDescent="0.25">
      <c r="A253" s="9" t="s">
        <v>0</v>
      </c>
      <c r="B253" s="9" t="s">
        <v>1</v>
      </c>
      <c r="C253" s="10" t="s">
        <v>211</v>
      </c>
      <c r="D253" s="9" t="s">
        <v>212</v>
      </c>
      <c r="E253" s="9" t="s">
        <v>213</v>
      </c>
      <c r="F253" s="9">
        <f>-3 / 20</f>
        <v>-0.15</v>
      </c>
      <c r="G253" s="9">
        <v>4</v>
      </c>
      <c r="H253" s="9" t="s">
        <v>5</v>
      </c>
      <c r="I253" s="9" t="s">
        <v>30</v>
      </c>
      <c r="J253" s="9"/>
      <c r="K253" s="9"/>
    </row>
    <row r="254" spans="1:11" x14ac:dyDescent="0.25">
      <c r="A254" s="9"/>
      <c r="B254" s="9"/>
      <c r="C254" s="10"/>
      <c r="D254" s="9"/>
      <c r="E254" s="9"/>
      <c r="F254" s="9"/>
      <c r="G254" s="9"/>
      <c r="H254" s="9"/>
      <c r="I254" s="9"/>
      <c r="J254" s="9"/>
      <c r="K254" s="9"/>
    </row>
    <row r="255" spans="1:11" ht="210" customHeight="1" x14ac:dyDescent="0.25">
      <c r="A255" s="9" t="s">
        <v>0</v>
      </c>
      <c r="B255" s="9" t="s">
        <v>1</v>
      </c>
      <c r="C255" s="10" t="s">
        <v>214</v>
      </c>
      <c r="D255" s="9" t="s">
        <v>215</v>
      </c>
      <c r="E255" s="9" t="s">
        <v>213</v>
      </c>
      <c r="F255" s="9">
        <f>-4 / 18</f>
        <v>-0.22222222222222221</v>
      </c>
      <c r="G255" s="9">
        <v>4</v>
      </c>
      <c r="H255" s="9" t="s">
        <v>5</v>
      </c>
      <c r="I255" s="9" t="s">
        <v>50</v>
      </c>
    </row>
    <row r="256" spans="1:11" x14ac:dyDescent="0.25">
      <c r="A256" s="9"/>
      <c r="B256" s="9"/>
      <c r="C256" s="10"/>
      <c r="D256" s="9"/>
      <c r="E256" s="9"/>
      <c r="F256" s="9"/>
      <c r="G256" s="9"/>
      <c r="H256" s="9"/>
      <c r="I256" s="9"/>
    </row>
    <row r="259" spans="1:11" ht="195" customHeight="1" x14ac:dyDescent="0.25">
      <c r="A259" s="9" t="s">
        <v>0</v>
      </c>
      <c r="B259" s="9" t="s">
        <v>7</v>
      </c>
      <c r="C259" s="10" t="s">
        <v>216</v>
      </c>
      <c r="D259" s="9" t="s">
        <v>217</v>
      </c>
      <c r="E259" s="9" t="s">
        <v>205</v>
      </c>
      <c r="F259" s="11">
        <v>42055</v>
      </c>
      <c r="G259" s="9">
        <v>4</v>
      </c>
      <c r="H259" s="9" t="s">
        <v>5</v>
      </c>
      <c r="I259" s="9" t="s">
        <v>104</v>
      </c>
      <c r="J259" s="9"/>
      <c r="K259" s="9"/>
    </row>
    <row r="260" spans="1:11" x14ac:dyDescent="0.25">
      <c r="A260" s="9"/>
      <c r="B260" s="9"/>
      <c r="C260" s="10"/>
      <c r="D260" s="9"/>
      <c r="E260" s="9"/>
      <c r="F260" s="11"/>
      <c r="G260" s="9"/>
      <c r="H260" s="9"/>
      <c r="I260" s="9"/>
      <c r="J260" s="9"/>
      <c r="K260" s="9"/>
    </row>
    <row r="261" spans="1:11" ht="210" customHeight="1" x14ac:dyDescent="0.25">
      <c r="A261" s="9" t="s">
        <v>0</v>
      </c>
      <c r="B261" s="9" t="s">
        <v>7</v>
      </c>
      <c r="C261" s="10" t="s">
        <v>218</v>
      </c>
      <c r="D261" s="9" t="s">
        <v>219</v>
      </c>
      <c r="E261" s="9" t="s">
        <v>210</v>
      </c>
      <c r="F261" s="11">
        <v>42083</v>
      </c>
      <c r="G261" s="9">
        <v>4</v>
      </c>
      <c r="H261" s="9" t="s">
        <v>5</v>
      </c>
      <c r="I261" s="9" t="s">
        <v>37</v>
      </c>
      <c r="J261" s="9"/>
      <c r="K261" s="9"/>
    </row>
    <row r="262" spans="1:11" x14ac:dyDescent="0.25">
      <c r="A262" s="9"/>
      <c r="B262" s="9"/>
      <c r="C262" s="10"/>
      <c r="D262" s="9"/>
      <c r="E262" s="9"/>
      <c r="F262" s="11"/>
      <c r="G262" s="9"/>
      <c r="H262" s="9"/>
      <c r="I262" s="9"/>
      <c r="J262" s="9"/>
      <c r="K262" s="9"/>
    </row>
    <row r="263" spans="1:11" ht="225" customHeight="1" x14ac:dyDescent="0.25">
      <c r="A263" s="9" t="s">
        <v>0</v>
      </c>
      <c r="B263" s="9" t="s">
        <v>7</v>
      </c>
      <c r="C263" s="10" t="s">
        <v>220</v>
      </c>
      <c r="D263" s="9" t="s">
        <v>15</v>
      </c>
      <c r="E263" s="9" t="s">
        <v>213</v>
      </c>
      <c r="F263" s="9" t="s">
        <v>16</v>
      </c>
      <c r="G263" s="9">
        <v>1</v>
      </c>
      <c r="H263" s="9" t="s">
        <v>17</v>
      </c>
      <c r="I263" s="9"/>
      <c r="J263" s="9"/>
      <c r="K263" s="9"/>
    </row>
    <row r="264" spans="1:11" x14ac:dyDescent="0.25">
      <c r="A264" s="9"/>
      <c r="B264" s="9"/>
      <c r="C264" s="10"/>
      <c r="D264" s="9"/>
      <c r="E264" s="9"/>
      <c r="F264" s="9"/>
      <c r="G264" s="9"/>
      <c r="H264" s="9"/>
      <c r="I264" s="9"/>
      <c r="J264" s="9"/>
      <c r="K264" s="9"/>
    </row>
    <row r="265" spans="1:11" ht="225" customHeight="1" x14ac:dyDescent="0.25">
      <c r="A265" s="9" t="s">
        <v>0</v>
      </c>
      <c r="B265" s="9" t="s">
        <v>7</v>
      </c>
      <c r="C265" s="10" t="s">
        <v>221</v>
      </c>
      <c r="D265" s="9" t="s">
        <v>15</v>
      </c>
      <c r="E265" s="9" t="s">
        <v>200</v>
      </c>
      <c r="F265" s="9" t="s">
        <v>73</v>
      </c>
      <c r="G265" s="9">
        <v>1</v>
      </c>
      <c r="H265" s="9" t="s">
        <v>17</v>
      </c>
      <c r="I265" s="9"/>
      <c r="J265" s="9"/>
      <c r="K265" s="9"/>
    </row>
    <row r="266" spans="1:11" x14ac:dyDescent="0.25">
      <c r="A266" s="9"/>
      <c r="B266" s="9"/>
      <c r="C266" s="10"/>
      <c r="D266" s="9"/>
      <c r="E266" s="9"/>
      <c r="F266" s="9"/>
      <c r="G266" s="9"/>
      <c r="H266" s="9"/>
      <c r="I266" s="9"/>
      <c r="J266" s="9"/>
      <c r="K266" s="9"/>
    </row>
    <row r="267" spans="1:11" ht="225" customHeight="1" x14ac:dyDescent="0.25">
      <c r="A267" s="9" t="s">
        <v>0</v>
      </c>
      <c r="B267" s="9" t="s">
        <v>7</v>
      </c>
      <c r="C267" s="10" t="s">
        <v>222</v>
      </c>
      <c r="D267" s="9" t="s">
        <v>15</v>
      </c>
      <c r="E267" s="9" t="s">
        <v>213</v>
      </c>
      <c r="F267" s="9" t="s">
        <v>16</v>
      </c>
      <c r="G267" s="9">
        <v>1</v>
      </c>
      <c r="H267" s="9" t="s">
        <v>17</v>
      </c>
      <c r="I267" s="9"/>
      <c r="J267" s="9"/>
      <c r="K267" s="9"/>
    </row>
    <row r="268" spans="1:11" x14ac:dyDescent="0.25">
      <c r="A268" s="9"/>
      <c r="B268" s="9"/>
      <c r="C268" s="10"/>
      <c r="D268" s="9"/>
      <c r="E268" s="9"/>
      <c r="F268" s="9"/>
      <c r="G268" s="9"/>
      <c r="H268" s="9"/>
      <c r="I268" s="9"/>
      <c r="J268" s="9"/>
      <c r="K268" s="9"/>
    </row>
    <row r="269" spans="1:11" ht="225" customHeight="1" x14ac:dyDescent="0.25">
      <c r="A269" s="9" t="s">
        <v>0</v>
      </c>
      <c r="B269" s="9" t="s">
        <v>7</v>
      </c>
      <c r="C269" s="10" t="s">
        <v>223</v>
      </c>
      <c r="D269" s="9" t="s">
        <v>15</v>
      </c>
      <c r="E269" s="9" t="s">
        <v>200</v>
      </c>
      <c r="F269" s="9" t="s">
        <v>16</v>
      </c>
      <c r="G269" s="9">
        <v>2</v>
      </c>
      <c r="H269" s="9" t="s">
        <v>17</v>
      </c>
      <c r="I269" s="9"/>
      <c r="J269" s="9"/>
      <c r="K269" s="9"/>
    </row>
    <row r="270" spans="1:11" x14ac:dyDescent="0.25">
      <c r="A270" s="9"/>
      <c r="B270" s="9"/>
      <c r="C270" s="10"/>
      <c r="D270" s="9"/>
      <c r="E270" s="9"/>
      <c r="F270" s="9"/>
      <c r="G270" s="9"/>
      <c r="H270" s="9"/>
      <c r="I270" s="9"/>
      <c r="J270" s="9"/>
      <c r="K270" s="9"/>
    </row>
    <row r="271" spans="1:11" ht="225" customHeight="1" x14ac:dyDescent="0.25">
      <c r="A271" s="9" t="s">
        <v>0</v>
      </c>
      <c r="B271" s="9" t="s">
        <v>7</v>
      </c>
      <c r="C271" s="10" t="s">
        <v>224</v>
      </c>
      <c r="D271" s="9" t="s">
        <v>15</v>
      </c>
      <c r="E271" s="9" t="s">
        <v>200</v>
      </c>
      <c r="F271" s="9" t="s">
        <v>73</v>
      </c>
      <c r="G271" s="9">
        <v>2</v>
      </c>
      <c r="H271" s="9" t="s">
        <v>17</v>
      </c>
      <c r="I271" s="9"/>
      <c r="J271" s="9"/>
      <c r="K271" s="9"/>
    </row>
    <row r="272" spans="1:11" x14ac:dyDescent="0.25">
      <c r="A272" s="9"/>
      <c r="B272" s="9"/>
      <c r="C272" s="10"/>
      <c r="D272" s="9"/>
      <c r="E272" s="9"/>
      <c r="F272" s="9"/>
      <c r="G272" s="9"/>
      <c r="H272" s="9"/>
      <c r="I272" s="9"/>
      <c r="J272" s="9"/>
      <c r="K272" s="9"/>
    </row>
    <row r="273" spans="1:11" ht="225" customHeight="1" x14ac:dyDescent="0.25">
      <c r="A273" s="9" t="s">
        <v>0</v>
      </c>
      <c r="B273" s="9" t="s">
        <v>7</v>
      </c>
      <c r="C273" s="10" t="s">
        <v>225</v>
      </c>
      <c r="D273" s="9" t="s">
        <v>15</v>
      </c>
      <c r="E273" s="9" t="s">
        <v>200</v>
      </c>
      <c r="F273" s="9" t="s">
        <v>16</v>
      </c>
      <c r="G273" s="9">
        <v>1</v>
      </c>
      <c r="H273" s="9" t="s">
        <v>17</v>
      </c>
      <c r="I273" s="9"/>
      <c r="J273" s="9"/>
      <c r="K273" s="9"/>
    </row>
    <row r="274" spans="1:11" x14ac:dyDescent="0.25">
      <c r="A274" s="9"/>
      <c r="B274" s="9"/>
      <c r="C274" s="10"/>
      <c r="D274" s="9"/>
      <c r="E274" s="9"/>
      <c r="F274" s="9"/>
      <c r="G274" s="9"/>
      <c r="H274" s="9"/>
      <c r="I274" s="9"/>
      <c r="J274" s="9"/>
      <c r="K274" s="9"/>
    </row>
    <row r="275" spans="1:11" ht="225" customHeight="1" x14ac:dyDescent="0.25">
      <c r="A275" s="9" t="s">
        <v>0</v>
      </c>
      <c r="B275" s="9" t="s">
        <v>7</v>
      </c>
      <c r="C275" s="10" t="s">
        <v>226</v>
      </c>
      <c r="D275" s="9" t="s">
        <v>15</v>
      </c>
      <c r="E275" s="9" t="s">
        <v>205</v>
      </c>
      <c r="F275" s="9" t="s">
        <v>73</v>
      </c>
      <c r="G275" s="9">
        <v>1</v>
      </c>
      <c r="H275" s="9" t="s">
        <v>17</v>
      </c>
      <c r="I275" s="9"/>
      <c r="J275" s="9"/>
      <c r="K275" s="9"/>
    </row>
    <row r="276" spans="1:11" x14ac:dyDescent="0.25">
      <c r="A276" s="9"/>
      <c r="B276" s="9"/>
      <c r="C276" s="10"/>
      <c r="D276" s="9"/>
      <c r="E276" s="9"/>
      <c r="F276" s="9"/>
      <c r="G276" s="9"/>
      <c r="H276" s="9"/>
      <c r="I276" s="9"/>
      <c r="J276" s="9"/>
      <c r="K276" s="9"/>
    </row>
    <row r="277" spans="1:11" ht="225" customHeight="1" x14ac:dyDescent="0.25">
      <c r="A277" s="9" t="s">
        <v>0</v>
      </c>
      <c r="B277" s="9" t="s">
        <v>7</v>
      </c>
      <c r="C277" s="10" t="s">
        <v>227</v>
      </c>
      <c r="D277" s="9" t="s">
        <v>15</v>
      </c>
      <c r="E277" s="9" t="s">
        <v>213</v>
      </c>
      <c r="F277" s="9" t="s">
        <v>71</v>
      </c>
      <c r="G277" s="9">
        <v>1</v>
      </c>
      <c r="H277" s="9" t="s">
        <v>17</v>
      </c>
      <c r="I277" s="9"/>
      <c r="J277" s="9"/>
      <c r="K277" s="9"/>
    </row>
    <row r="278" spans="1:11" x14ac:dyDescent="0.25">
      <c r="A278" s="9"/>
      <c r="B278" s="9"/>
      <c r="C278" s="10"/>
      <c r="D278" s="9"/>
      <c r="E278" s="9"/>
      <c r="F278" s="9"/>
      <c r="G278" s="9"/>
      <c r="H278" s="9"/>
      <c r="I278" s="9"/>
      <c r="J278" s="9"/>
      <c r="K278" s="9"/>
    </row>
    <row r="279" spans="1:11" ht="225" customHeight="1" x14ac:dyDescent="0.25">
      <c r="A279" s="9" t="s">
        <v>0</v>
      </c>
      <c r="B279" s="9" t="s">
        <v>7</v>
      </c>
      <c r="C279" s="10" t="s">
        <v>228</v>
      </c>
      <c r="D279" s="9" t="s">
        <v>15</v>
      </c>
      <c r="E279" s="9" t="s">
        <v>210</v>
      </c>
      <c r="F279" s="9" t="s">
        <v>71</v>
      </c>
      <c r="G279" s="9">
        <v>1</v>
      </c>
      <c r="H279" s="9" t="s">
        <v>17</v>
      </c>
      <c r="I279" s="9"/>
      <c r="J279" s="9"/>
      <c r="K279" s="9"/>
    </row>
    <row r="280" spans="1:11" x14ac:dyDescent="0.25">
      <c r="A280" s="9"/>
      <c r="B280" s="9"/>
      <c r="C280" s="10"/>
      <c r="D280" s="9"/>
      <c r="E280" s="9"/>
      <c r="F280" s="9"/>
      <c r="G280" s="9"/>
      <c r="H280" s="9"/>
      <c r="I280" s="9"/>
      <c r="J280" s="9"/>
      <c r="K280" s="9"/>
    </row>
    <row r="281" spans="1:11" ht="180" customHeight="1" x14ac:dyDescent="0.25">
      <c r="A281" s="9" t="s">
        <v>0</v>
      </c>
      <c r="B281" s="9" t="s">
        <v>1</v>
      </c>
      <c r="C281" s="10" t="s">
        <v>229</v>
      </c>
      <c r="D281" s="9" t="s">
        <v>230</v>
      </c>
      <c r="E281" s="9" t="s">
        <v>231</v>
      </c>
      <c r="F281" s="9">
        <f>-3 / 20</f>
        <v>-0.15</v>
      </c>
      <c r="G281" s="9">
        <v>4</v>
      </c>
      <c r="H281" s="9" t="s">
        <v>5</v>
      </c>
      <c r="I281" s="9" t="s">
        <v>30</v>
      </c>
      <c r="J281" s="9"/>
      <c r="K281" s="9" t="s">
        <v>162</v>
      </c>
    </row>
    <row r="282" spans="1:11" x14ac:dyDescent="0.25">
      <c r="A282" s="9"/>
      <c r="B282" s="9"/>
      <c r="C282" s="10"/>
      <c r="D282" s="9"/>
      <c r="E282" s="9"/>
      <c r="F282" s="9"/>
      <c r="G282" s="9"/>
      <c r="H282" s="9"/>
      <c r="I282" s="9"/>
      <c r="J282" s="9"/>
      <c r="K282" s="9"/>
    </row>
    <row r="283" spans="1:11" ht="180" customHeight="1" x14ac:dyDescent="0.25">
      <c r="A283" s="9" t="s">
        <v>0</v>
      </c>
      <c r="B283" s="9" t="s">
        <v>7</v>
      </c>
      <c r="C283" s="10" t="s">
        <v>232</v>
      </c>
      <c r="D283" s="9" t="s">
        <v>233</v>
      </c>
      <c r="E283" s="9" t="s">
        <v>234</v>
      </c>
      <c r="F283" s="11">
        <v>42267</v>
      </c>
      <c r="G283" s="9">
        <v>4</v>
      </c>
      <c r="H283" s="9" t="s">
        <v>5</v>
      </c>
      <c r="I283" s="9" t="s">
        <v>104</v>
      </c>
    </row>
    <row r="284" spans="1:11" x14ac:dyDescent="0.25">
      <c r="A284" s="9"/>
      <c r="B284" s="9"/>
      <c r="C284" s="10"/>
      <c r="D284" s="9"/>
      <c r="E284" s="9"/>
      <c r="F284" s="11"/>
      <c r="G284" s="9"/>
      <c r="H284" s="9"/>
      <c r="I284" s="9"/>
    </row>
    <row r="287" spans="1:11" ht="45" x14ac:dyDescent="0.25">
      <c r="A287" s="4" t="s">
        <v>152</v>
      </c>
      <c r="B287" s="4" t="s">
        <v>153</v>
      </c>
      <c r="C287" s="4" t="s">
        <v>154</v>
      </c>
      <c r="D287" s="4" t="s">
        <v>155</v>
      </c>
      <c r="E287" s="4" t="s">
        <v>156</v>
      </c>
      <c r="F287" s="4" t="s">
        <v>157</v>
      </c>
      <c r="G287" s="4" t="s">
        <v>158</v>
      </c>
      <c r="H287" s="4" t="s">
        <v>159</v>
      </c>
      <c r="I287" s="4" t="s">
        <v>160</v>
      </c>
      <c r="J287" s="4" t="s">
        <v>161</v>
      </c>
      <c r="K287" s="4" t="s">
        <v>162</v>
      </c>
    </row>
    <row r="288" spans="1:11" ht="195" customHeight="1" x14ac:dyDescent="0.25">
      <c r="A288" s="9" t="s">
        <v>0</v>
      </c>
      <c r="B288" s="9" t="s">
        <v>7</v>
      </c>
      <c r="C288" s="10" t="s">
        <v>235</v>
      </c>
      <c r="D288" s="9" t="s">
        <v>236</v>
      </c>
      <c r="E288" s="9" t="s">
        <v>237</v>
      </c>
      <c r="F288" s="11">
        <v>42205</v>
      </c>
      <c r="G288" s="9">
        <v>4</v>
      </c>
      <c r="H288" s="9" t="s">
        <v>5</v>
      </c>
      <c r="I288" s="9" t="s">
        <v>13</v>
      </c>
      <c r="J288" s="9"/>
      <c r="K288" s="9"/>
    </row>
    <row r="289" spans="1:11" x14ac:dyDescent="0.25">
      <c r="A289" s="9"/>
      <c r="B289" s="9"/>
      <c r="C289" s="10"/>
      <c r="D289" s="9"/>
      <c r="E289" s="9"/>
      <c r="F289" s="11"/>
      <c r="G289" s="9"/>
      <c r="H289" s="9"/>
      <c r="I289" s="9"/>
      <c r="J289" s="9"/>
      <c r="K289" s="9"/>
    </row>
    <row r="290" spans="1:11" ht="180" customHeight="1" x14ac:dyDescent="0.25">
      <c r="A290" s="9" t="s">
        <v>0</v>
      </c>
      <c r="B290" s="9" t="s">
        <v>7</v>
      </c>
      <c r="C290" s="10" t="s">
        <v>238</v>
      </c>
      <c r="D290" s="9" t="s">
        <v>239</v>
      </c>
      <c r="E290" s="9" t="s">
        <v>234</v>
      </c>
      <c r="F290" s="9" t="s">
        <v>62</v>
      </c>
      <c r="G290" s="9">
        <v>4</v>
      </c>
    </row>
    <row r="291" spans="1:11" x14ac:dyDescent="0.25">
      <c r="A291" s="9"/>
      <c r="B291" s="9"/>
      <c r="C291" s="10"/>
      <c r="D291" s="9"/>
      <c r="E291" s="9"/>
      <c r="F291" s="9"/>
      <c r="G291" s="9"/>
    </row>
    <row r="294" spans="1:11" ht="45" x14ac:dyDescent="0.25">
      <c r="A294" s="4" t="s">
        <v>152</v>
      </c>
      <c r="B294" s="4" t="s">
        <v>153</v>
      </c>
      <c r="C294" s="4" t="s">
        <v>154</v>
      </c>
      <c r="D294" s="4" t="s">
        <v>155</v>
      </c>
      <c r="E294" s="4" t="s">
        <v>156</v>
      </c>
      <c r="F294" s="4" t="s">
        <v>157</v>
      </c>
      <c r="G294" s="4" t="s">
        <v>158</v>
      </c>
      <c r="H294" s="4" t="s">
        <v>159</v>
      </c>
      <c r="I294" s="4" t="s">
        <v>160</v>
      </c>
      <c r="J294" s="4" t="s">
        <v>161</v>
      </c>
      <c r="K294" s="4" t="s">
        <v>162</v>
      </c>
    </row>
    <row r="295" spans="1:11" ht="225" customHeight="1" x14ac:dyDescent="0.25">
      <c r="A295" s="9" t="s">
        <v>0</v>
      </c>
      <c r="B295" s="9" t="s">
        <v>1</v>
      </c>
      <c r="C295" s="10" t="s">
        <v>240</v>
      </c>
      <c r="D295" s="9" t="s">
        <v>241</v>
      </c>
      <c r="E295" s="9" t="s">
        <v>242</v>
      </c>
      <c r="F295" s="9">
        <f>-1 / 25</f>
        <v>-0.04</v>
      </c>
      <c r="G295" s="9">
        <v>4</v>
      </c>
      <c r="H295" s="9" t="s">
        <v>5</v>
      </c>
      <c r="I295" s="9" t="s">
        <v>50</v>
      </c>
      <c r="J295" s="9" t="s">
        <v>26</v>
      </c>
      <c r="K295" s="9"/>
    </row>
    <row r="296" spans="1:11" x14ac:dyDescent="0.25">
      <c r="A296" s="9"/>
      <c r="B296" s="9"/>
      <c r="C296" s="10"/>
      <c r="D296" s="9"/>
      <c r="E296" s="9"/>
      <c r="F296" s="9"/>
      <c r="G296" s="9"/>
      <c r="H296" s="9"/>
      <c r="I296" s="9"/>
      <c r="J296" s="9"/>
      <c r="K296" s="9"/>
    </row>
    <row r="297" spans="1:11" ht="225" customHeight="1" x14ac:dyDescent="0.25">
      <c r="A297" s="9" t="s">
        <v>0</v>
      </c>
      <c r="B297" s="9" t="s">
        <v>1</v>
      </c>
      <c r="C297" s="10" t="s">
        <v>243</v>
      </c>
      <c r="D297" s="9" t="s">
        <v>244</v>
      </c>
      <c r="E297" s="9" t="s">
        <v>242</v>
      </c>
      <c r="F297" s="9">
        <f>-1 / 25</f>
        <v>-0.04</v>
      </c>
      <c r="G297" s="9">
        <v>4</v>
      </c>
      <c r="H297" s="9" t="s">
        <v>5</v>
      </c>
      <c r="I297" s="9" t="s">
        <v>25</v>
      </c>
      <c r="J297" s="9" t="s">
        <v>26</v>
      </c>
      <c r="K297" s="9"/>
    </row>
    <row r="298" spans="1:11" x14ac:dyDescent="0.25">
      <c r="A298" s="9"/>
      <c r="B298" s="9"/>
      <c r="C298" s="10"/>
      <c r="D298" s="9"/>
      <c r="E298" s="9"/>
      <c r="F298" s="9"/>
      <c r="G298" s="9"/>
      <c r="H298" s="9"/>
      <c r="I298" s="9"/>
      <c r="J298" s="9"/>
      <c r="K298" s="9"/>
    </row>
    <row r="299" spans="1:11" ht="210" customHeight="1" x14ac:dyDescent="0.25">
      <c r="A299" s="9" t="s">
        <v>0</v>
      </c>
      <c r="B299" s="9" t="s">
        <v>1</v>
      </c>
      <c r="C299" s="10" t="s">
        <v>245</v>
      </c>
      <c r="D299" s="9" t="s">
        <v>246</v>
      </c>
      <c r="E299" s="9" t="s">
        <v>247</v>
      </c>
      <c r="F299" s="9" t="s">
        <v>248</v>
      </c>
      <c r="G299" s="9">
        <v>4</v>
      </c>
      <c r="H299" s="9" t="s">
        <v>5</v>
      </c>
      <c r="I299" s="9" t="s">
        <v>30</v>
      </c>
      <c r="J299" s="9" t="s">
        <v>26</v>
      </c>
      <c r="K299" s="9"/>
    </row>
    <row r="300" spans="1:11" x14ac:dyDescent="0.25">
      <c r="A300" s="9"/>
      <c r="B300" s="9"/>
      <c r="C300" s="10"/>
      <c r="D300" s="9"/>
      <c r="E300" s="9"/>
      <c r="F300" s="9"/>
      <c r="G300" s="9"/>
      <c r="H300" s="9"/>
      <c r="I300" s="9"/>
      <c r="J300" s="9"/>
      <c r="K300" s="9"/>
    </row>
    <row r="301" spans="1:11" ht="225" customHeight="1" x14ac:dyDescent="0.25">
      <c r="A301" s="9" t="s">
        <v>0</v>
      </c>
      <c r="B301" s="9" t="s">
        <v>7</v>
      </c>
      <c r="C301" s="10" t="s">
        <v>249</v>
      </c>
      <c r="D301" s="9" t="s">
        <v>250</v>
      </c>
      <c r="E301" s="9" t="s">
        <v>251</v>
      </c>
      <c r="F301" s="11">
        <v>42210</v>
      </c>
      <c r="G301" s="9">
        <v>4</v>
      </c>
      <c r="H301" s="9" t="s">
        <v>5</v>
      </c>
      <c r="I301" s="9" t="s">
        <v>50</v>
      </c>
      <c r="J301" s="9" t="s">
        <v>26</v>
      </c>
      <c r="K301" s="9"/>
    </row>
    <row r="302" spans="1:11" x14ac:dyDescent="0.25">
      <c r="A302" s="9"/>
      <c r="B302" s="9"/>
      <c r="C302" s="10"/>
      <c r="D302" s="9"/>
      <c r="E302" s="9"/>
      <c r="F302" s="11"/>
      <c r="G302" s="9"/>
      <c r="H302" s="9"/>
      <c r="I302" s="9"/>
      <c r="J302" s="9"/>
      <c r="K302" s="9"/>
    </row>
    <row r="303" spans="1:11" ht="225" customHeight="1" x14ac:dyDescent="0.25">
      <c r="A303" s="9" t="s">
        <v>0</v>
      </c>
      <c r="B303" s="9" t="s">
        <v>1</v>
      </c>
      <c r="C303" s="10" t="s">
        <v>252</v>
      </c>
      <c r="D303" s="9" t="s">
        <v>253</v>
      </c>
      <c r="E303" s="9" t="s">
        <v>254</v>
      </c>
      <c r="F303" s="9" t="s">
        <v>248</v>
      </c>
      <c r="G303" s="9">
        <v>4</v>
      </c>
      <c r="H303" s="9" t="s">
        <v>5</v>
      </c>
      <c r="I303" s="9" t="s">
        <v>37</v>
      </c>
      <c r="J303" s="9"/>
      <c r="K303" s="9"/>
    </row>
    <row r="304" spans="1:11" x14ac:dyDescent="0.25">
      <c r="A304" s="9"/>
      <c r="B304" s="9"/>
      <c r="C304" s="10"/>
      <c r="D304" s="9"/>
      <c r="E304" s="9"/>
      <c r="F304" s="9"/>
      <c r="G304" s="9"/>
      <c r="H304" s="9"/>
      <c r="I304" s="9"/>
      <c r="J304" s="9"/>
      <c r="K304" s="9"/>
    </row>
    <row r="305" spans="1:11" ht="225" customHeight="1" x14ac:dyDescent="0.25">
      <c r="A305" s="9" t="s">
        <v>0</v>
      </c>
      <c r="B305" s="9" t="s">
        <v>1</v>
      </c>
      <c r="C305" s="10" t="s">
        <v>255</v>
      </c>
      <c r="D305" s="9" t="s">
        <v>256</v>
      </c>
      <c r="E305" s="9" t="s">
        <v>254</v>
      </c>
      <c r="F305" s="9">
        <f>-1 / 25</f>
        <v>-0.04</v>
      </c>
      <c r="G305" s="9">
        <v>4</v>
      </c>
      <c r="H305" s="9" t="s">
        <v>5</v>
      </c>
      <c r="I305" s="9" t="s">
        <v>6</v>
      </c>
      <c r="J305" s="9"/>
      <c r="K305" s="9"/>
    </row>
    <row r="306" spans="1:11" x14ac:dyDescent="0.25">
      <c r="A306" s="9"/>
      <c r="B306" s="9"/>
      <c r="C306" s="10"/>
      <c r="D306" s="9"/>
      <c r="E306" s="9"/>
      <c r="F306" s="9"/>
      <c r="G306" s="9"/>
      <c r="H306" s="9"/>
      <c r="I306" s="9"/>
      <c r="J306" s="9"/>
      <c r="K306" s="9"/>
    </row>
    <row r="307" spans="1:11" ht="225" customHeight="1" x14ac:dyDescent="0.25">
      <c r="A307" s="9" t="s">
        <v>0</v>
      </c>
      <c r="B307" s="9" t="s">
        <v>1</v>
      </c>
      <c r="C307" s="10" t="s">
        <v>257</v>
      </c>
      <c r="D307" s="9" t="s">
        <v>258</v>
      </c>
      <c r="E307" s="9" t="s">
        <v>259</v>
      </c>
      <c r="F307" s="9" t="s">
        <v>260</v>
      </c>
      <c r="G307" s="9">
        <v>4</v>
      </c>
      <c r="H307" s="9" t="s">
        <v>5</v>
      </c>
      <c r="I307" s="9" t="s">
        <v>25</v>
      </c>
      <c r="J307" s="9"/>
      <c r="K307" s="9"/>
    </row>
    <row r="308" spans="1:11" x14ac:dyDescent="0.25">
      <c r="A308" s="9"/>
      <c r="B308" s="9"/>
      <c r="C308" s="10"/>
      <c r="D308" s="9"/>
      <c r="E308" s="9"/>
      <c r="F308" s="9"/>
      <c r="G308" s="9"/>
      <c r="H308" s="9"/>
      <c r="I308" s="9"/>
      <c r="J308" s="9"/>
      <c r="K308" s="9"/>
    </row>
    <row r="309" spans="1:11" ht="225" customHeight="1" x14ac:dyDescent="0.25">
      <c r="A309" s="9" t="s">
        <v>0</v>
      </c>
      <c r="B309" s="9" t="s">
        <v>1</v>
      </c>
      <c r="C309" s="10" t="s">
        <v>261</v>
      </c>
      <c r="D309" s="9" t="s">
        <v>262</v>
      </c>
      <c r="E309" s="9" t="s">
        <v>263</v>
      </c>
      <c r="F309" s="9">
        <f>-2 / 14</f>
        <v>-0.14285714285714285</v>
      </c>
      <c r="G309" s="9">
        <v>4</v>
      </c>
      <c r="H309" s="9" t="s">
        <v>5</v>
      </c>
      <c r="I309" s="9" t="s">
        <v>6</v>
      </c>
      <c r="J309" s="9" t="s">
        <v>26</v>
      </c>
      <c r="K309" s="9"/>
    </row>
    <row r="310" spans="1:11" x14ac:dyDescent="0.25">
      <c r="A310" s="9"/>
      <c r="B310" s="9"/>
      <c r="C310" s="10"/>
      <c r="D310" s="9"/>
      <c r="E310" s="9"/>
      <c r="F310" s="9"/>
      <c r="G310" s="9"/>
      <c r="H310" s="9"/>
      <c r="I310" s="9"/>
      <c r="J310" s="9"/>
      <c r="K310" s="9"/>
    </row>
    <row r="311" spans="1:11" ht="225" customHeight="1" x14ac:dyDescent="0.25">
      <c r="A311" s="9" t="s">
        <v>0</v>
      </c>
      <c r="B311" s="9" t="s">
        <v>7</v>
      </c>
      <c r="C311" s="10" t="s">
        <v>264</v>
      </c>
      <c r="D311" s="9" t="s">
        <v>15</v>
      </c>
      <c r="E311" s="9" t="s">
        <v>263</v>
      </c>
      <c r="F311" s="9" t="s">
        <v>265</v>
      </c>
      <c r="G311" s="9">
        <v>1</v>
      </c>
      <c r="H311" s="9" t="s">
        <v>17</v>
      </c>
      <c r="I311" s="9"/>
      <c r="J311" s="9"/>
      <c r="K311" s="9"/>
    </row>
    <row r="312" spans="1:11" x14ac:dyDescent="0.25">
      <c r="A312" s="9"/>
      <c r="B312" s="9"/>
      <c r="C312" s="10"/>
      <c r="D312" s="9"/>
      <c r="E312" s="9"/>
      <c r="F312" s="9"/>
      <c r="G312" s="9"/>
      <c r="H312" s="9"/>
      <c r="I312" s="9"/>
      <c r="J312" s="9"/>
      <c r="K312" s="9"/>
    </row>
    <row r="313" spans="1:11" ht="225" customHeight="1" x14ac:dyDescent="0.25">
      <c r="A313" s="9" t="s">
        <v>0</v>
      </c>
      <c r="B313" s="9" t="s">
        <v>7</v>
      </c>
      <c r="C313" s="10" t="s">
        <v>266</v>
      </c>
      <c r="D313" s="9" t="s">
        <v>15</v>
      </c>
      <c r="E313" s="9" t="s">
        <v>267</v>
      </c>
      <c r="F313" s="9" t="s">
        <v>265</v>
      </c>
      <c r="G313" s="9">
        <v>1</v>
      </c>
      <c r="H313" s="9" t="s">
        <v>17</v>
      </c>
      <c r="I313" s="9"/>
      <c r="J313" s="9"/>
      <c r="K313" s="9"/>
    </row>
    <row r="314" spans="1:11" x14ac:dyDescent="0.25">
      <c r="A314" s="9"/>
      <c r="B314" s="9"/>
      <c r="C314" s="10"/>
      <c r="D314" s="9"/>
      <c r="E314" s="9"/>
      <c r="F314" s="9"/>
      <c r="G314" s="9"/>
      <c r="H314" s="9"/>
      <c r="I314" s="9"/>
      <c r="J314" s="9"/>
      <c r="K314" s="9"/>
    </row>
    <row r="315" spans="1:11" ht="225" customHeight="1" x14ac:dyDescent="0.25">
      <c r="A315" s="9" t="s">
        <v>0</v>
      </c>
      <c r="B315" s="9" t="s">
        <v>7</v>
      </c>
      <c r="C315" s="10" t="s">
        <v>268</v>
      </c>
      <c r="D315" s="9" t="s">
        <v>269</v>
      </c>
      <c r="E315" s="9" t="s">
        <v>259</v>
      </c>
      <c r="F315" s="11">
        <v>42197</v>
      </c>
      <c r="G315" s="9">
        <v>4</v>
      </c>
      <c r="H315" s="9" t="s">
        <v>5</v>
      </c>
      <c r="I315" s="9" t="s">
        <v>37</v>
      </c>
      <c r="J315" s="9" t="s">
        <v>194</v>
      </c>
      <c r="K315" s="9"/>
    </row>
    <row r="316" spans="1:11" x14ac:dyDescent="0.25">
      <c r="A316" s="9"/>
      <c r="B316" s="9"/>
      <c r="C316" s="10"/>
      <c r="D316" s="9"/>
      <c r="E316" s="9"/>
      <c r="F316" s="11"/>
      <c r="G316" s="9"/>
      <c r="H316" s="9"/>
      <c r="I316" s="9"/>
      <c r="J316" s="9"/>
      <c r="K316" s="9"/>
    </row>
    <row r="317" spans="1:11" ht="225" customHeight="1" x14ac:dyDescent="0.25">
      <c r="A317" s="9" t="s">
        <v>0</v>
      </c>
      <c r="B317" s="9" t="s">
        <v>1</v>
      </c>
      <c r="C317" s="10" t="s">
        <v>270</v>
      </c>
      <c r="D317" s="9" t="s">
        <v>271</v>
      </c>
      <c r="E317" s="9" t="s">
        <v>272</v>
      </c>
      <c r="F317" s="9">
        <f>-2 / 25</f>
        <v>-0.08</v>
      </c>
      <c r="G317" s="9">
        <v>4</v>
      </c>
      <c r="H317" s="9" t="s">
        <v>5</v>
      </c>
      <c r="I317" s="9" t="s">
        <v>30</v>
      </c>
      <c r="J317" s="9" t="s">
        <v>26</v>
      </c>
      <c r="K317" s="9"/>
    </row>
    <row r="318" spans="1:11" x14ac:dyDescent="0.25">
      <c r="A318" s="9"/>
      <c r="B318" s="9"/>
      <c r="C318" s="10"/>
      <c r="D318" s="9"/>
      <c r="E318" s="9"/>
      <c r="F318" s="9"/>
      <c r="G318" s="9"/>
      <c r="H318" s="9"/>
      <c r="I318" s="9"/>
      <c r="J318" s="9"/>
      <c r="K318" s="9"/>
    </row>
    <row r="319" spans="1:11" ht="210" customHeight="1" x14ac:dyDescent="0.25">
      <c r="A319" s="9" t="s">
        <v>0</v>
      </c>
      <c r="B319" s="9" t="s">
        <v>1</v>
      </c>
      <c r="C319" s="10" t="s">
        <v>273</v>
      </c>
      <c r="D319" s="9" t="s">
        <v>274</v>
      </c>
      <c r="E319" s="9" t="s">
        <v>275</v>
      </c>
      <c r="F319" s="9">
        <f>-2 / 25</f>
        <v>-0.08</v>
      </c>
      <c r="G319" s="9">
        <v>4</v>
      </c>
      <c r="H319" s="9" t="s">
        <v>5</v>
      </c>
      <c r="I319" s="9" t="s">
        <v>34</v>
      </c>
      <c r="J319" s="9"/>
      <c r="K319" s="9"/>
    </row>
    <row r="320" spans="1:11" x14ac:dyDescent="0.25">
      <c r="A320" s="9"/>
      <c r="B320" s="9"/>
      <c r="C320" s="10"/>
      <c r="D320" s="9"/>
      <c r="E320" s="9"/>
      <c r="F320" s="9"/>
      <c r="G320" s="9"/>
      <c r="H320" s="9"/>
      <c r="I320" s="9"/>
      <c r="J320" s="9"/>
      <c r="K320" s="9"/>
    </row>
    <row r="321" spans="1:11" ht="180" customHeight="1" x14ac:dyDescent="0.25">
      <c r="A321" s="9" t="s">
        <v>0</v>
      </c>
      <c r="B321" s="9" t="s">
        <v>1</v>
      </c>
      <c r="C321" s="10" t="s">
        <v>276</v>
      </c>
      <c r="D321" s="9" t="s">
        <v>277</v>
      </c>
      <c r="E321" s="9" t="s">
        <v>278</v>
      </c>
      <c r="F321" s="9">
        <f>-12 / 20</f>
        <v>-0.6</v>
      </c>
      <c r="G321" s="9">
        <v>4</v>
      </c>
      <c r="H321" s="9" t="s">
        <v>17</v>
      </c>
      <c r="I321" s="9" t="s">
        <v>30</v>
      </c>
      <c r="J321" s="9"/>
      <c r="K321" s="9"/>
    </row>
    <row r="322" spans="1:11" x14ac:dyDescent="0.25">
      <c r="A322" s="9"/>
      <c r="B322" s="9"/>
      <c r="C322" s="10"/>
      <c r="D322" s="9"/>
      <c r="E322" s="9"/>
      <c r="F322" s="9"/>
      <c r="G322" s="9"/>
      <c r="H322" s="9"/>
      <c r="I322" s="9"/>
      <c r="J322" s="9"/>
      <c r="K322" s="9"/>
    </row>
    <row r="323" spans="1:11" ht="240" customHeight="1" x14ac:dyDescent="0.25">
      <c r="A323" s="9" t="s">
        <v>0</v>
      </c>
      <c r="B323" s="9" t="s">
        <v>7</v>
      </c>
      <c r="C323" s="10" t="s">
        <v>279</v>
      </c>
      <c r="D323" s="9" t="s">
        <v>280</v>
      </c>
      <c r="E323" s="9" t="s">
        <v>263</v>
      </c>
      <c r="F323" s="11">
        <v>42049</v>
      </c>
      <c r="G323" s="9">
        <v>4</v>
      </c>
      <c r="H323" s="9" t="s">
        <v>5</v>
      </c>
      <c r="I323" s="9" t="s">
        <v>13</v>
      </c>
      <c r="J323" s="9"/>
      <c r="K323" s="9"/>
    </row>
    <row r="324" spans="1:11" x14ac:dyDescent="0.25">
      <c r="A324" s="9"/>
      <c r="B324" s="9"/>
      <c r="C324" s="10"/>
      <c r="D324" s="9"/>
      <c r="E324" s="9"/>
      <c r="F324" s="11"/>
      <c r="G324" s="9"/>
      <c r="H324" s="9"/>
      <c r="I324" s="9"/>
      <c r="J324" s="9"/>
      <c r="K324" s="9"/>
    </row>
    <row r="325" spans="1:11" ht="195" customHeight="1" x14ac:dyDescent="0.25">
      <c r="A325" s="9" t="s">
        <v>0</v>
      </c>
      <c r="B325" s="9" t="s">
        <v>7</v>
      </c>
      <c r="C325" s="10" t="s">
        <v>281</v>
      </c>
      <c r="D325" s="9" t="s">
        <v>282</v>
      </c>
      <c r="E325" s="9" t="s">
        <v>247</v>
      </c>
      <c r="F325" s="11">
        <v>42029</v>
      </c>
      <c r="G325" s="9">
        <v>4</v>
      </c>
      <c r="H325" s="9" t="s">
        <v>5</v>
      </c>
      <c r="I325" s="9" t="s">
        <v>6</v>
      </c>
      <c r="J325" s="9"/>
      <c r="K325" s="9"/>
    </row>
    <row r="326" spans="1:11" x14ac:dyDescent="0.25">
      <c r="A326" s="9"/>
      <c r="B326" s="9"/>
      <c r="C326" s="10"/>
      <c r="D326" s="9"/>
      <c r="E326" s="9"/>
      <c r="F326" s="11"/>
      <c r="G326" s="9"/>
      <c r="H326" s="9"/>
      <c r="I326" s="9"/>
      <c r="J326" s="9"/>
      <c r="K326" s="9"/>
    </row>
    <row r="327" spans="1:11" ht="225" customHeight="1" x14ac:dyDescent="0.25">
      <c r="A327" s="9" t="s">
        <v>0</v>
      </c>
      <c r="B327" s="9" t="s">
        <v>7</v>
      </c>
      <c r="C327" s="10" t="s">
        <v>283</v>
      </c>
      <c r="D327" s="9" t="s">
        <v>15</v>
      </c>
      <c r="E327" s="9" t="s">
        <v>267</v>
      </c>
      <c r="F327" s="9" t="s">
        <v>284</v>
      </c>
      <c r="G327" s="9">
        <v>1</v>
      </c>
      <c r="H327" s="9" t="s">
        <v>17</v>
      </c>
      <c r="I327" s="9"/>
      <c r="J327" s="9"/>
      <c r="K327" s="9"/>
    </row>
    <row r="328" spans="1:11" x14ac:dyDescent="0.25">
      <c r="A328" s="9"/>
      <c r="B328" s="9"/>
      <c r="C328" s="10"/>
      <c r="D328" s="9"/>
      <c r="E328" s="9"/>
      <c r="F328" s="9"/>
      <c r="G328" s="9"/>
      <c r="H328" s="9"/>
      <c r="I328" s="9"/>
      <c r="J328" s="9"/>
      <c r="K328" s="9"/>
    </row>
    <row r="329" spans="1:11" ht="225" customHeight="1" x14ac:dyDescent="0.25">
      <c r="A329" s="9" t="s">
        <v>0</v>
      </c>
      <c r="B329" s="9" t="s">
        <v>1</v>
      </c>
      <c r="C329" s="10" t="s">
        <v>285</v>
      </c>
      <c r="D329" s="9" t="s">
        <v>286</v>
      </c>
      <c r="E329" s="9" t="s">
        <v>272</v>
      </c>
      <c r="F329" s="9" t="s">
        <v>260</v>
      </c>
      <c r="G329" s="9">
        <v>4</v>
      </c>
      <c r="H329" s="9" t="s">
        <v>5</v>
      </c>
      <c r="I329" s="9" t="s">
        <v>104</v>
      </c>
      <c r="J329" s="9" t="s">
        <v>26</v>
      </c>
      <c r="K329" s="9"/>
    </row>
    <row r="330" spans="1:11" x14ac:dyDescent="0.25">
      <c r="A330" s="9"/>
      <c r="B330" s="9"/>
      <c r="C330" s="10"/>
      <c r="D330" s="9"/>
      <c r="E330" s="9"/>
      <c r="F330" s="9"/>
      <c r="G330" s="9"/>
      <c r="H330" s="9"/>
      <c r="I330" s="9"/>
      <c r="J330" s="9"/>
      <c r="K330" s="9"/>
    </row>
    <row r="331" spans="1:11" ht="225" customHeight="1" x14ac:dyDescent="0.25">
      <c r="A331" s="9" t="s">
        <v>0</v>
      </c>
      <c r="B331" s="9" t="s">
        <v>7</v>
      </c>
      <c r="C331" s="10" t="s">
        <v>287</v>
      </c>
      <c r="D331" s="9" t="s">
        <v>288</v>
      </c>
      <c r="E331" s="9" t="s">
        <v>251</v>
      </c>
      <c r="F331" s="11">
        <v>42201</v>
      </c>
      <c r="G331" s="9">
        <v>4</v>
      </c>
      <c r="H331" s="9" t="s">
        <v>5</v>
      </c>
      <c r="I331" s="9" t="s">
        <v>13</v>
      </c>
    </row>
    <row r="332" spans="1:11" x14ac:dyDescent="0.25">
      <c r="A332" s="9"/>
      <c r="B332" s="9"/>
      <c r="C332" s="10"/>
      <c r="D332" s="9"/>
      <c r="E332" s="9"/>
      <c r="F332" s="11"/>
      <c r="G332" s="9"/>
      <c r="H332" s="9"/>
      <c r="I332" s="9"/>
    </row>
    <row r="335" spans="1:11" ht="45" x14ac:dyDescent="0.25">
      <c r="A335" s="4" t="s">
        <v>152</v>
      </c>
      <c r="B335" s="4" t="s">
        <v>153</v>
      </c>
      <c r="C335" s="4" t="s">
        <v>154</v>
      </c>
      <c r="D335" s="4" t="s">
        <v>155</v>
      </c>
      <c r="E335" s="4" t="s">
        <v>156</v>
      </c>
      <c r="F335" s="4" t="s">
        <v>157</v>
      </c>
      <c r="G335" s="4" t="s">
        <v>158</v>
      </c>
      <c r="H335" s="4" t="s">
        <v>159</v>
      </c>
      <c r="I335" s="4" t="s">
        <v>160</v>
      </c>
      <c r="J335" s="4" t="s">
        <v>161</v>
      </c>
      <c r="K335" s="4" t="s">
        <v>162</v>
      </c>
    </row>
    <row r="336" spans="1:11" ht="225" customHeight="1" x14ac:dyDescent="0.25">
      <c r="A336" s="9" t="s">
        <v>0</v>
      </c>
      <c r="B336" s="9" t="s">
        <v>1</v>
      </c>
      <c r="C336" s="10" t="s">
        <v>289</v>
      </c>
      <c r="D336" s="9" t="s">
        <v>290</v>
      </c>
      <c r="E336" s="9" t="s">
        <v>291</v>
      </c>
      <c r="F336" s="9">
        <f>-7 / 25</f>
        <v>-0.28000000000000003</v>
      </c>
      <c r="G336" s="9">
        <v>4</v>
      </c>
      <c r="H336" s="9" t="s">
        <v>17</v>
      </c>
      <c r="I336" s="9" t="s">
        <v>13</v>
      </c>
      <c r="J336" s="9"/>
      <c r="K336" s="9"/>
    </row>
    <row r="337" spans="1:11" x14ac:dyDescent="0.25">
      <c r="A337" s="9"/>
      <c r="B337" s="9"/>
      <c r="C337" s="10"/>
      <c r="D337" s="9"/>
      <c r="E337" s="9"/>
      <c r="F337" s="9"/>
      <c r="G337" s="9"/>
      <c r="H337" s="9"/>
      <c r="I337" s="9"/>
      <c r="J337" s="9"/>
      <c r="K337" s="9"/>
    </row>
    <row r="338" spans="1:11" ht="180" customHeight="1" x14ac:dyDescent="0.25">
      <c r="A338" s="9" t="s">
        <v>0</v>
      </c>
      <c r="B338" s="9" t="s">
        <v>1</v>
      </c>
      <c r="C338" s="10" t="s">
        <v>292</v>
      </c>
      <c r="D338" s="9" t="s">
        <v>293</v>
      </c>
      <c r="E338" s="9" t="s">
        <v>294</v>
      </c>
      <c r="F338" s="9">
        <f>-1 / 25</f>
        <v>-0.04</v>
      </c>
      <c r="G338" s="9">
        <v>4</v>
      </c>
      <c r="H338" s="9" t="s">
        <v>17</v>
      </c>
      <c r="I338" s="9" t="s">
        <v>104</v>
      </c>
      <c r="J338" s="9"/>
      <c r="K338" s="9"/>
    </row>
    <row r="339" spans="1:11" x14ac:dyDescent="0.25">
      <c r="A339" s="9"/>
      <c r="B339" s="9"/>
      <c r="C339" s="10"/>
      <c r="D339" s="9"/>
      <c r="E339" s="9"/>
      <c r="F339" s="9"/>
      <c r="G339" s="9"/>
      <c r="H339" s="9"/>
      <c r="I339" s="9"/>
      <c r="J339" s="9"/>
      <c r="K339" s="9"/>
    </row>
    <row r="340" spans="1:11" ht="210" customHeight="1" x14ac:dyDescent="0.25">
      <c r="A340" s="9" t="s">
        <v>0</v>
      </c>
      <c r="B340" s="9" t="s">
        <v>7</v>
      </c>
      <c r="C340" s="10" t="s">
        <v>295</v>
      </c>
      <c r="D340" s="9" t="s">
        <v>296</v>
      </c>
      <c r="E340" s="9" t="s">
        <v>275</v>
      </c>
      <c r="F340" s="11">
        <v>42142</v>
      </c>
      <c r="G340" s="9">
        <v>4</v>
      </c>
      <c r="H340" s="9" t="s">
        <v>5</v>
      </c>
      <c r="I340" s="9" t="s">
        <v>63</v>
      </c>
      <c r="J340" s="9"/>
      <c r="K340" s="9"/>
    </row>
    <row r="341" spans="1:11" x14ac:dyDescent="0.25">
      <c r="A341" s="9"/>
      <c r="B341" s="9"/>
      <c r="C341" s="10"/>
      <c r="D341" s="9"/>
      <c r="E341" s="9"/>
      <c r="F341" s="11"/>
      <c r="G341" s="9"/>
      <c r="H341" s="9"/>
      <c r="I341" s="9"/>
      <c r="J341" s="9"/>
      <c r="K341" s="9"/>
    </row>
    <row r="342" spans="1:11" ht="225" customHeight="1" x14ac:dyDescent="0.25">
      <c r="A342" s="9" t="s">
        <v>0</v>
      </c>
      <c r="B342" s="9" t="s">
        <v>1</v>
      </c>
      <c r="C342" s="10" t="s">
        <v>297</v>
      </c>
      <c r="D342" s="9" t="s">
        <v>298</v>
      </c>
      <c r="E342" s="9" t="s">
        <v>299</v>
      </c>
      <c r="F342" s="9" t="s">
        <v>260</v>
      </c>
      <c r="G342" s="9">
        <v>4</v>
      </c>
      <c r="H342" s="9" t="s">
        <v>17</v>
      </c>
      <c r="I342" s="9" t="s">
        <v>63</v>
      </c>
      <c r="J342" s="9"/>
      <c r="K342" s="9"/>
    </row>
    <row r="343" spans="1:11" x14ac:dyDescent="0.25">
      <c r="A343" s="9"/>
      <c r="B343" s="9"/>
      <c r="C343" s="10"/>
      <c r="D343" s="9"/>
      <c r="E343" s="9"/>
      <c r="F343" s="9"/>
      <c r="G343" s="9"/>
      <c r="H343" s="9"/>
      <c r="I343" s="9"/>
      <c r="J343" s="9"/>
      <c r="K343" s="9"/>
    </row>
    <row r="344" spans="1:11" ht="210" customHeight="1" x14ac:dyDescent="0.25">
      <c r="A344" s="9" t="s">
        <v>0</v>
      </c>
      <c r="B344" s="9" t="s">
        <v>1</v>
      </c>
      <c r="C344" s="10" t="s">
        <v>300</v>
      </c>
      <c r="D344" s="9" t="s">
        <v>301</v>
      </c>
      <c r="E344" s="9" t="s">
        <v>278</v>
      </c>
      <c r="F344" s="9">
        <f>-3 / 15</f>
        <v>-0.2</v>
      </c>
      <c r="G344" s="9">
        <v>4</v>
      </c>
      <c r="H344" s="9" t="s">
        <v>17</v>
      </c>
      <c r="I344" s="9" t="s">
        <v>63</v>
      </c>
      <c r="J344" s="9" t="s">
        <v>194</v>
      </c>
      <c r="K344" s="9"/>
    </row>
    <row r="345" spans="1:11" x14ac:dyDescent="0.25">
      <c r="A345" s="9"/>
      <c r="B345" s="9"/>
      <c r="C345" s="10"/>
      <c r="D345" s="9"/>
      <c r="E345" s="9"/>
      <c r="F345" s="9"/>
      <c r="G345" s="9"/>
      <c r="H345" s="9"/>
      <c r="I345" s="9"/>
      <c r="J345" s="9"/>
      <c r="K345" s="9"/>
    </row>
    <row r="346" spans="1:11" ht="210" customHeight="1" x14ac:dyDescent="0.25">
      <c r="A346" s="9" t="s">
        <v>0</v>
      </c>
      <c r="B346" s="9" t="s">
        <v>7</v>
      </c>
      <c r="C346" s="10" t="s">
        <v>302</v>
      </c>
      <c r="D346" s="9" t="s">
        <v>303</v>
      </c>
      <c r="E346" s="9" t="s">
        <v>267</v>
      </c>
      <c r="F346" s="11">
        <v>42019</v>
      </c>
      <c r="G346" s="9">
        <v>4</v>
      </c>
      <c r="H346" s="9" t="s">
        <v>17</v>
      </c>
      <c r="I346" s="9" t="s">
        <v>34</v>
      </c>
      <c r="J346" s="9" t="s">
        <v>194</v>
      </c>
      <c r="K346" s="9"/>
    </row>
    <row r="347" spans="1:11" x14ac:dyDescent="0.25">
      <c r="A347" s="9"/>
      <c r="B347" s="9"/>
      <c r="C347" s="10"/>
      <c r="D347" s="9"/>
      <c r="E347" s="9"/>
      <c r="F347" s="11"/>
      <c r="G347" s="9"/>
      <c r="H347" s="9"/>
      <c r="I347" s="9"/>
      <c r="J347" s="9"/>
      <c r="K347" s="9"/>
    </row>
    <row r="348" spans="1:11" ht="210" customHeight="1" x14ac:dyDescent="0.25">
      <c r="A348" s="9" t="s">
        <v>0</v>
      </c>
      <c r="B348" s="9" t="s">
        <v>7</v>
      </c>
      <c r="C348" s="10" t="s">
        <v>304</v>
      </c>
      <c r="D348" s="9" t="s">
        <v>305</v>
      </c>
      <c r="E348" s="9" t="s">
        <v>299</v>
      </c>
      <c r="F348" s="11">
        <v>42169</v>
      </c>
      <c r="G348" s="9">
        <v>4</v>
      </c>
      <c r="H348" s="9" t="s">
        <v>17</v>
      </c>
    </row>
    <row r="349" spans="1:11" x14ac:dyDescent="0.25">
      <c r="A349" s="9"/>
      <c r="B349" s="9"/>
      <c r="C349" s="10"/>
      <c r="D349" s="9"/>
      <c r="E349" s="9"/>
      <c r="F349" s="11"/>
      <c r="G349" s="9"/>
      <c r="H349" s="9"/>
    </row>
    <row r="352" spans="1:11" ht="225" customHeight="1" x14ac:dyDescent="0.25">
      <c r="A352" s="9" t="s">
        <v>0</v>
      </c>
      <c r="B352" s="9" t="s">
        <v>7</v>
      </c>
      <c r="C352" s="10" t="s">
        <v>306</v>
      </c>
      <c r="D352" s="9" t="s">
        <v>15</v>
      </c>
      <c r="E352" s="9" t="s">
        <v>275</v>
      </c>
      <c r="F352" s="9" t="s">
        <v>16</v>
      </c>
      <c r="G352" s="9">
        <v>4</v>
      </c>
      <c r="H352" s="9" t="s">
        <v>17</v>
      </c>
      <c r="I352" s="9"/>
      <c r="J352" s="9"/>
      <c r="K352" s="9"/>
    </row>
    <row r="353" spans="1:11" x14ac:dyDescent="0.25">
      <c r="A353" s="9"/>
      <c r="B353" s="9"/>
      <c r="C353" s="10"/>
      <c r="D353" s="9"/>
      <c r="E353" s="9"/>
      <c r="F353" s="9"/>
      <c r="G353" s="9"/>
      <c r="H353" s="9"/>
      <c r="I353" s="9"/>
      <c r="J353" s="9"/>
      <c r="K353" s="9"/>
    </row>
    <row r="354" spans="1:11" ht="225" customHeight="1" x14ac:dyDescent="0.25">
      <c r="A354" s="9" t="s">
        <v>0</v>
      </c>
      <c r="B354" s="9" t="s">
        <v>7</v>
      </c>
      <c r="C354" s="10" t="s">
        <v>307</v>
      </c>
      <c r="D354" s="9" t="s">
        <v>15</v>
      </c>
      <c r="E354" s="9" t="s">
        <v>299</v>
      </c>
      <c r="F354" s="9" t="s">
        <v>73</v>
      </c>
      <c r="G354" s="9">
        <v>4</v>
      </c>
      <c r="H354" s="9" t="s">
        <v>17</v>
      </c>
      <c r="I354" s="9"/>
      <c r="J354" s="9"/>
      <c r="K354" s="9"/>
    </row>
    <row r="355" spans="1:11" x14ac:dyDescent="0.25">
      <c r="A355" s="9"/>
      <c r="B355" s="9"/>
      <c r="C355" s="10"/>
      <c r="D355" s="9"/>
      <c r="E355" s="9"/>
      <c r="F355" s="9"/>
      <c r="G355" s="9"/>
      <c r="H355" s="9"/>
      <c r="I355" s="9"/>
      <c r="J355" s="9"/>
      <c r="K355" s="9"/>
    </row>
    <row r="356" spans="1:11" ht="225" customHeight="1" x14ac:dyDescent="0.25">
      <c r="A356" s="9" t="s">
        <v>0</v>
      </c>
      <c r="B356" s="9" t="s">
        <v>7</v>
      </c>
      <c r="C356" s="10" t="s">
        <v>308</v>
      </c>
      <c r="D356" s="9" t="s">
        <v>15</v>
      </c>
      <c r="E356" s="9" t="s">
        <v>272</v>
      </c>
      <c r="F356" s="9" t="s">
        <v>71</v>
      </c>
      <c r="G356" s="9">
        <v>4</v>
      </c>
      <c r="H356" s="9" t="s">
        <v>17</v>
      </c>
      <c r="I356" s="9"/>
      <c r="J356" s="9"/>
      <c r="K356" s="9"/>
    </row>
    <row r="357" spans="1:11" x14ac:dyDescent="0.25">
      <c r="A357" s="9"/>
      <c r="B357" s="9"/>
      <c r="C357" s="10"/>
      <c r="D357" s="9"/>
      <c r="E357" s="9"/>
      <c r="F357" s="9"/>
      <c r="G357" s="9"/>
      <c r="H357" s="9"/>
      <c r="I357" s="9"/>
      <c r="J357" s="9"/>
      <c r="K357" s="9"/>
    </row>
    <row r="358" spans="1:11" ht="225" customHeight="1" x14ac:dyDescent="0.25">
      <c r="A358" s="9" t="s">
        <v>0</v>
      </c>
      <c r="B358" s="9" t="s">
        <v>7</v>
      </c>
      <c r="C358" s="10" t="s">
        <v>309</v>
      </c>
      <c r="D358" s="9" t="s">
        <v>15</v>
      </c>
      <c r="E358" s="9" t="s">
        <v>254</v>
      </c>
      <c r="F358" s="9" t="s">
        <v>67</v>
      </c>
      <c r="G358" s="9">
        <v>4</v>
      </c>
      <c r="H358" s="9" t="s">
        <v>17</v>
      </c>
      <c r="I358" s="9"/>
      <c r="J358" s="9"/>
      <c r="K358" s="9"/>
    </row>
    <row r="359" spans="1:11" x14ac:dyDescent="0.25">
      <c r="A359" s="9"/>
      <c r="B359" s="9"/>
      <c r="C359" s="10"/>
      <c r="D359" s="9"/>
      <c r="E359" s="9"/>
      <c r="F359" s="9"/>
      <c r="G359" s="9"/>
      <c r="H359" s="9"/>
      <c r="I359" s="9"/>
      <c r="J359" s="9"/>
      <c r="K359" s="9"/>
    </row>
    <row r="360" spans="1:11" ht="225" customHeight="1" x14ac:dyDescent="0.25">
      <c r="A360" s="9" t="s">
        <v>0</v>
      </c>
      <c r="B360" s="9" t="s">
        <v>7</v>
      </c>
      <c r="C360" s="10" t="s">
        <v>310</v>
      </c>
      <c r="D360" s="9" t="s">
        <v>15</v>
      </c>
      <c r="E360" s="9" t="s">
        <v>247</v>
      </c>
      <c r="F360" s="9" t="s">
        <v>71</v>
      </c>
      <c r="G360" s="9">
        <v>4</v>
      </c>
      <c r="H360" s="9" t="s">
        <v>17</v>
      </c>
      <c r="I360" s="9"/>
      <c r="J360" s="9"/>
      <c r="K360" s="9"/>
    </row>
    <row r="361" spans="1:11" x14ac:dyDescent="0.25">
      <c r="A361" s="9"/>
      <c r="B361" s="9"/>
      <c r="C361" s="10"/>
      <c r="D361" s="9"/>
      <c r="E361" s="9"/>
      <c r="F361" s="9"/>
      <c r="G361" s="9"/>
      <c r="H361" s="9"/>
      <c r="I361" s="9"/>
      <c r="J361" s="9"/>
      <c r="K361" s="9"/>
    </row>
    <row r="362" spans="1:11" ht="225" customHeight="1" x14ac:dyDescent="0.25">
      <c r="A362" s="9" t="s">
        <v>0</v>
      </c>
      <c r="B362" s="9" t="s">
        <v>7</v>
      </c>
      <c r="C362" s="10" t="s">
        <v>311</v>
      </c>
      <c r="D362" s="9" t="s">
        <v>15</v>
      </c>
      <c r="E362" s="9" t="s">
        <v>278</v>
      </c>
      <c r="F362" s="9" t="s">
        <v>73</v>
      </c>
      <c r="G362" s="9">
        <v>4</v>
      </c>
      <c r="H362" s="9" t="s">
        <v>17</v>
      </c>
      <c r="I362" s="9"/>
      <c r="J362" s="9"/>
      <c r="K362" s="9"/>
    </row>
    <row r="363" spans="1:11" x14ac:dyDescent="0.25">
      <c r="A363" s="9"/>
      <c r="B363" s="9"/>
      <c r="C363" s="10"/>
      <c r="D363" s="9"/>
      <c r="E363" s="9"/>
      <c r="F363" s="9"/>
      <c r="G363" s="9"/>
      <c r="H363" s="9"/>
      <c r="I363" s="9"/>
      <c r="J363" s="9"/>
      <c r="K363" s="9"/>
    </row>
    <row r="364" spans="1:11" ht="225" customHeight="1" x14ac:dyDescent="0.25">
      <c r="A364" s="9" t="s">
        <v>0</v>
      </c>
      <c r="B364" s="9" t="s">
        <v>7</v>
      </c>
      <c r="C364" s="10" t="s">
        <v>312</v>
      </c>
      <c r="D364" s="9" t="s">
        <v>15</v>
      </c>
      <c r="E364" s="9" t="s">
        <v>294</v>
      </c>
      <c r="F364" s="9" t="s">
        <v>67</v>
      </c>
      <c r="G364" s="9">
        <v>4</v>
      </c>
      <c r="H364" s="9" t="s">
        <v>17</v>
      </c>
      <c r="I364" s="9"/>
      <c r="J364" s="9"/>
      <c r="K364" s="9"/>
    </row>
    <row r="365" spans="1:11" x14ac:dyDescent="0.25">
      <c r="A365" s="9"/>
      <c r="B365" s="9"/>
      <c r="C365" s="10"/>
      <c r="D365" s="9"/>
      <c r="E365" s="9"/>
      <c r="F365" s="9"/>
      <c r="G365" s="9"/>
      <c r="H365" s="9"/>
      <c r="I365" s="9"/>
      <c r="J365" s="9"/>
      <c r="K365" s="9"/>
    </row>
    <row r="366" spans="1:11" ht="225" customHeight="1" x14ac:dyDescent="0.25">
      <c r="A366" s="9" t="s">
        <v>0</v>
      </c>
      <c r="B366" s="9" t="s">
        <v>7</v>
      </c>
      <c r="C366" s="10" t="s">
        <v>313</v>
      </c>
      <c r="D366" s="9" t="s">
        <v>15</v>
      </c>
      <c r="E366" s="9" t="s">
        <v>291</v>
      </c>
      <c r="F366" s="9" t="s">
        <v>73</v>
      </c>
      <c r="G366" s="9">
        <v>4</v>
      </c>
      <c r="H366" s="9" t="s">
        <v>17</v>
      </c>
      <c r="I366" s="9"/>
      <c r="J366" s="9"/>
      <c r="K366" s="9"/>
    </row>
    <row r="367" spans="1:11" x14ac:dyDescent="0.25">
      <c r="A367" s="9"/>
      <c r="B367" s="9"/>
      <c r="C367" s="10"/>
      <c r="D367" s="9"/>
      <c r="E367" s="9"/>
      <c r="F367" s="9"/>
      <c r="G367" s="9"/>
      <c r="H367" s="9"/>
      <c r="I367" s="9"/>
      <c r="J367" s="9"/>
      <c r="K367" s="9"/>
    </row>
    <row r="368" spans="1:11" ht="225" customHeight="1" x14ac:dyDescent="0.25">
      <c r="A368" s="9" t="s">
        <v>0</v>
      </c>
      <c r="B368" s="9" t="s">
        <v>7</v>
      </c>
      <c r="C368" s="10" t="s">
        <v>314</v>
      </c>
      <c r="D368" s="9" t="s">
        <v>15</v>
      </c>
      <c r="E368" s="9" t="s">
        <v>242</v>
      </c>
      <c r="F368" s="9" t="s">
        <v>73</v>
      </c>
      <c r="G368" s="9">
        <v>4</v>
      </c>
      <c r="H368" s="9" t="s">
        <v>17</v>
      </c>
      <c r="I368" s="9"/>
      <c r="J368" s="9"/>
      <c r="K368" s="9"/>
    </row>
    <row r="369" spans="1:11" x14ac:dyDescent="0.25">
      <c r="A369" s="9"/>
      <c r="B369" s="9"/>
      <c r="C369" s="10"/>
      <c r="D369" s="9"/>
      <c r="E369" s="9"/>
      <c r="F369" s="9"/>
      <c r="G369" s="9"/>
      <c r="H369" s="9"/>
      <c r="I369" s="9"/>
      <c r="J369" s="9"/>
      <c r="K369" s="9"/>
    </row>
    <row r="370" spans="1:11" ht="225" customHeight="1" x14ac:dyDescent="0.25">
      <c r="A370" s="9" t="s">
        <v>0</v>
      </c>
      <c r="B370" s="9" t="s">
        <v>7</v>
      </c>
      <c r="C370" s="10" t="s">
        <v>315</v>
      </c>
      <c r="D370" s="9" t="s">
        <v>15</v>
      </c>
      <c r="E370" s="9" t="s">
        <v>251</v>
      </c>
      <c r="F370" s="9" t="s">
        <v>71</v>
      </c>
      <c r="G370" s="9">
        <v>4</v>
      </c>
      <c r="H370" s="9" t="s">
        <v>17</v>
      </c>
      <c r="I370" s="9"/>
      <c r="J370" s="9"/>
      <c r="K370" s="9"/>
    </row>
    <row r="371" spans="1:11" x14ac:dyDescent="0.25">
      <c r="A371" s="9"/>
      <c r="B371" s="9"/>
      <c r="C371" s="10"/>
      <c r="D371" s="9"/>
      <c r="E371" s="9"/>
      <c r="F371" s="9"/>
      <c r="G371" s="9"/>
      <c r="H371" s="9"/>
      <c r="I371" s="9"/>
      <c r="J371" s="9"/>
      <c r="K371" s="9"/>
    </row>
    <row r="372" spans="1:11" ht="225" customHeight="1" x14ac:dyDescent="0.25">
      <c r="A372" s="9" t="s">
        <v>0</v>
      </c>
      <c r="B372" s="9" t="s">
        <v>7</v>
      </c>
      <c r="C372" s="10" t="s">
        <v>316</v>
      </c>
      <c r="D372" s="9" t="s">
        <v>15</v>
      </c>
      <c r="E372" s="9" t="s">
        <v>263</v>
      </c>
      <c r="F372" s="9" t="s">
        <v>16</v>
      </c>
      <c r="G372" s="9">
        <v>4</v>
      </c>
      <c r="H372" s="9" t="s">
        <v>17</v>
      </c>
      <c r="I372" s="9"/>
      <c r="J372" s="9"/>
      <c r="K372" s="9"/>
    </row>
    <row r="373" spans="1:11" x14ac:dyDescent="0.25">
      <c r="A373" s="9"/>
      <c r="B373" s="9"/>
      <c r="C373" s="10"/>
      <c r="D373" s="9"/>
      <c r="E373" s="9"/>
      <c r="F373" s="9"/>
      <c r="G373" s="9"/>
      <c r="H373" s="9"/>
      <c r="I373" s="9"/>
      <c r="J373" s="9"/>
      <c r="K373" s="9"/>
    </row>
    <row r="374" spans="1:11" ht="225" customHeight="1" x14ac:dyDescent="0.25">
      <c r="A374" s="9" t="s">
        <v>0</v>
      </c>
      <c r="B374" s="9" t="s">
        <v>7</v>
      </c>
      <c r="C374" s="10" t="s">
        <v>317</v>
      </c>
      <c r="D374" s="9" t="s">
        <v>15</v>
      </c>
      <c r="E374" s="9" t="s">
        <v>267</v>
      </c>
      <c r="F374" s="9" t="s">
        <v>71</v>
      </c>
      <c r="G374" s="9">
        <v>4</v>
      </c>
      <c r="H374" s="9" t="s">
        <v>17</v>
      </c>
      <c r="I374" s="9"/>
      <c r="J374" s="9"/>
      <c r="K374" s="9"/>
    </row>
    <row r="375" spans="1:11" x14ac:dyDescent="0.25">
      <c r="A375" s="9"/>
      <c r="B375" s="9"/>
      <c r="C375" s="10"/>
      <c r="D375" s="9"/>
      <c r="E375" s="9"/>
      <c r="F375" s="9"/>
      <c r="G375" s="9"/>
      <c r="H375" s="9"/>
      <c r="I375" s="9"/>
      <c r="J375" s="9"/>
      <c r="K375" s="9"/>
    </row>
    <row r="376" spans="1:11" ht="225" customHeight="1" x14ac:dyDescent="0.25">
      <c r="A376" s="9" t="s">
        <v>0</v>
      </c>
      <c r="B376" s="9" t="s">
        <v>7</v>
      </c>
      <c r="C376" s="10" t="s">
        <v>318</v>
      </c>
      <c r="D376" s="9" t="s">
        <v>15</v>
      </c>
      <c r="E376" s="9" t="s">
        <v>259</v>
      </c>
      <c r="F376" s="9" t="s">
        <v>71</v>
      </c>
      <c r="G376" s="9">
        <v>4</v>
      </c>
      <c r="H376" s="9"/>
    </row>
    <row r="377" spans="1:11" x14ac:dyDescent="0.25">
      <c r="A377" s="9"/>
      <c r="B377" s="9"/>
      <c r="C377" s="10"/>
      <c r="D377" s="9"/>
      <c r="E377" s="9"/>
      <c r="F377" s="9"/>
      <c r="G377" s="9"/>
      <c r="H377" s="9"/>
    </row>
    <row r="380" spans="1:11" ht="210" customHeight="1" x14ac:dyDescent="0.25">
      <c r="A380" s="9" t="s">
        <v>0</v>
      </c>
      <c r="B380" s="9" t="s">
        <v>7</v>
      </c>
      <c r="C380" s="10" t="s">
        <v>320</v>
      </c>
      <c r="D380" s="9" t="s">
        <v>321</v>
      </c>
      <c r="E380" s="9" t="s">
        <v>322</v>
      </c>
      <c r="F380" s="11">
        <v>42016</v>
      </c>
      <c r="G380" s="9">
        <v>4</v>
      </c>
      <c r="H380" s="9" t="s">
        <v>5</v>
      </c>
      <c r="I380" s="9" t="s">
        <v>34</v>
      </c>
      <c r="J380" s="9"/>
      <c r="K380" s="9"/>
    </row>
    <row r="381" spans="1:11" x14ac:dyDescent="0.25">
      <c r="A381" s="9"/>
      <c r="B381" s="9"/>
      <c r="C381" s="10"/>
      <c r="D381" s="9"/>
      <c r="E381" s="9"/>
      <c r="F381" s="11"/>
      <c r="G381" s="9"/>
      <c r="H381" s="9"/>
      <c r="I381" s="9"/>
      <c r="J381" s="9"/>
      <c r="K381" s="9"/>
    </row>
    <row r="382" spans="1:11" ht="210" customHeight="1" x14ac:dyDescent="0.25">
      <c r="A382" s="9" t="s">
        <v>0</v>
      </c>
      <c r="B382" s="9" t="s">
        <v>7</v>
      </c>
      <c r="C382" s="10" t="s">
        <v>323</v>
      </c>
      <c r="D382" s="9" t="s">
        <v>321</v>
      </c>
      <c r="E382" s="9" t="s">
        <v>322</v>
      </c>
      <c r="F382" s="11">
        <v>42038</v>
      </c>
      <c r="G382" s="9">
        <v>4</v>
      </c>
      <c r="H382" s="9" t="s">
        <v>5</v>
      </c>
      <c r="I382" s="9" t="s">
        <v>34</v>
      </c>
      <c r="J382" s="9"/>
      <c r="K382" s="9"/>
    </row>
    <row r="383" spans="1:11" x14ac:dyDescent="0.25">
      <c r="A383" s="9"/>
      <c r="B383" s="9"/>
      <c r="C383" s="10"/>
      <c r="D383" s="9"/>
      <c r="E383" s="9"/>
      <c r="F383" s="11"/>
      <c r="G383" s="9"/>
      <c r="H383" s="9"/>
      <c r="I383" s="9"/>
      <c r="J383" s="9"/>
      <c r="K383" s="9"/>
    </row>
    <row r="384" spans="1:11" ht="225" customHeight="1" x14ac:dyDescent="0.25">
      <c r="A384" s="9" t="s">
        <v>0</v>
      </c>
      <c r="B384" s="9" t="s">
        <v>7</v>
      </c>
      <c r="C384" s="10" t="s">
        <v>324</v>
      </c>
      <c r="D384" s="9" t="s">
        <v>325</v>
      </c>
      <c r="E384" s="9" t="s">
        <v>326</v>
      </c>
      <c r="F384" s="11">
        <v>42079</v>
      </c>
      <c r="G384" s="9">
        <v>4</v>
      </c>
      <c r="H384" s="9" t="s">
        <v>5</v>
      </c>
      <c r="I384" s="9" t="s">
        <v>10</v>
      </c>
      <c r="J384" s="9"/>
      <c r="K384" s="9"/>
    </row>
    <row r="385" spans="1:11" x14ac:dyDescent="0.25">
      <c r="A385" s="9"/>
      <c r="B385" s="9"/>
      <c r="C385" s="10"/>
      <c r="D385" s="9"/>
      <c r="E385" s="9"/>
      <c r="F385" s="11"/>
      <c r="G385" s="9"/>
      <c r="H385" s="9"/>
      <c r="I385" s="9"/>
      <c r="J385" s="9"/>
      <c r="K385" s="9"/>
    </row>
    <row r="386" spans="1:11" ht="225" customHeight="1" x14ac:dyDescent="0.25">
      <c r="A386" s="9" t="s">
        <v>0</v>
      </c>
      <c r="B386" s="9" t="s">
        <v>7</v>
      </c>
      <c r="C386" s="10" t="s">
        <v>327</v>
      </c>
      <c r="D386" s="9" t="s">
        <v>15</v>
      </c>
      <c r="E386" s="9" t="s">
        <v>326</v>
      </c>
      <c r="F386" s="9" t="s">
        <v>67</v>
      </c>
      <c r="G386" s="9">
        <v>2</v>
      </c>
      <c r="H386" s="9" t="s">
        <v>17</v>
      </c>
      <c r="I386" s="9"/>
      <c r="J386" s="9"/>
      <c r="K386" s="9"/>
    </row>
    <row r="387" spans="1:11" x14ac:dyDescent="0.25">
      <c r="A387" s="9"/>
      <c r="B387" s="9"/>
      <c r="C387" s="10"/>
      <c r="D387" s="9"/>
      <c r="E387" s="9"/>
      <c r="F387" s="9"/>
      <c r="G387" s="9"/>
      <c r="H387" s="9"/>
      <c r="I387" s="9"/>
      <c r="J387" s="9"/>
      <c r="K387" s="9"/>
    </row>
    <row r="388" spans="1:11" ht="225" customHeight="1" x14ac:dyDescent="0.25">
      <c r="A388" s="9" t="s">
        <v>0</v>
      </c>
      <c r="B388" s="9" t="s">
        <v>7</v>
      </c>
      <c r="C388" s="10" t="s">
        <v>328</v>
      </c>
      <c r="D388" s="9" t="s">
        <v>15</v>
      </c>
      <c r="E388" s="9" t="s">
        <v>322</v>
      </c>
      <c r="F388" s="9" t="s">
        <v>16</v>
      </c>
      <c r="G388" s="9">
        <v>1</v>
      </c>
      <c r="H388" s="9" t="s">
        <v>17</v>
      </c>
      <c r="I388" s="9"/>
      <c r="J388" s="9"/>
      <c r="K388" s="9"/>
    </row>
    <row r="389" spans="1:11" x14ac:dyDescent="0.25">
      <c r="A389" s="9"/>
      <c r="B389" s="9"/>
      <c r="C389" s="10"/>
      <c r="D389" s="9"/>
      <c r="E389" s="9"/>
      <c r="F389" s="9"/>
      <c r="G389" s="9"/>
      <c r="H389" s="9"/>
      <c r="I389" s="9"/>
      <c r="J389" s="9"/>
      <c r="K389" s="9"/>
    </row>
    <row r="390" spans="1:11" ht="225" customHeight="1" x14ac:dyDescent="0.25">
      <c r="A390" s="9" t="s">
        <v>0</v>
      </c>
      <c r="B390" s="9" t="s">
        <v>7</v>
      </c>
      <c r="C390" s="10" t="s">
        <v>329</v>
      </c>
      <c r="D390" s="9" t="s">
        <v>15</v>
      </c>
      <c r="E390" s="9" t="s">
        <v>319</v>
      </c>
      <c r="F390" s="9" t="s">
        <v>330</v>
      </c>
      <c r="G390" s="9">
        <v>1</v>
      </c>
      <c r="H390" s="9" t="s">
        <v>17</v>
      </c>
      <c r="I390" s="9"/>
      <c r="J390" s="9"/>
      <c r="K390" s="9"/>
    </row>
    <row r="391" spans="1:11" x14ac:dyDescent="0.25">
      <c r="A391" s="9"/>
      <c r="B391" s="9"/>
      <c r="C391" s="10"/>
      <c r="D391" s="9"/>
      <c r="E391" s="9"/>
      <c r="F391" s="9"/>
      <c r="G391" s="9"/>
      <c r="H391" s="9"/>
      <c r="I391" s="9"/>
      <c r="J391" s="9"/>
      <c r="K391" s="9"/>
    </row>
    <row r="392" spans="1:11" ht="225" customHeight="1" x14ac:dyDescent="0.25">
      <c r="A392" s="9" t="s">
        <v>0</v>
      </c>
      <c r="B392" s="9" t="s">
        <v>7</v>
      </c>
      <c r="C392" s="10" t="s">
        <v>331</v>
      </c>
      <c r="D392" s="9" t="s">
        <v>15</v>
      </c>
      <c r="E392" s="9" t="s">
        <v>326</v>
      </c>
      <c r="F392" s="9" t="s">
        <v>71</v>
      </c>
      <c r="G392" s="9">
        <v>1</v>
      </c>
      <c r="H392" s="9" t="s">
        <v>17</v>
      </c>
      <c r="I392" s="9"/>
      <c r="J392" s="9"/>
      <c r="K392" s="9"/>
    </row>
    <row r="393" spans="1:11" x14ac:dyDescent="0.25">
      <c r="A393" s="9"/>
      <c r="B393" s="9"/>
      <c r="C393" s="10"/>
      <c r="D393" s="9"/>
      <c r="E393" s="9"/>
      <c r="F393" s="9"/>
      <c r="G393" s="9"/>
      <c r="H393" s="9"/>
      <c r="I393" s="9"/>
      <c r="J393" s="9"/>
      <c r="K393" s="9"/>
    </row>
    <row r="394" spans="1:11" ht="225" customHeight="1" x14ac:dyDescent="0.25">
      <c r="A394" s="9" t="s">
        <v>0</v>
      </c>
      <c r="B394" s="9" t="s">
        <v>7</v>
      </c>
      <c r="C394" s="10" t="s">
        <v>332</v>
      </c>
      <c r="D394" s="9" t="s">
        <v>15</v>
      </c>
      <c r="E394" s="9" t="s">
        <v>319</v>
      </c>
      <c r="F394" s="9" t="s">
        <v>16</v>
      </c>
      <c r="G394" s="9">
        <v>1</v>
      </c>
      <c r="H394" s="9" t="s">
        <v>17</v>
      </c>
      <c r="I394" s="9"/>
      <c r="J394" s="9"/>
      <c r="K394" s="9"/>
    </row>
    <row r="395" spans="1:11" x14ac:dyDescent="0.25">
      <c r="A395" s="9"/>
      <c r="B395" s="9"/>
      <c r="C395" s="10"/>
      <c r="D395" s="9"/>
      <c r="E395" s="9"/>
      <c r="F395" s="9"/>
      <c r="G395" s="9"/>
      <c r="H395" s="9"/>
      <c r="I395" s="9"/>
      <c r="J395" s="9"/>
      <c r="K395" s="9"/>
    </row>
    <row r="396" spans="1:11" ht="180" customHeight="1" x14ac:dyDescent="0.25">
      <c r="A396" s="9" t="s">
        <v>0</v>
      </c>
      <c r="B396" s="9" t="s">
        <v>1</v>
      </c>
      <c r="C396" s="10" t="s">
        <v>333</v>
      </c>
      <c r="D396" s="9" t="s">
        <v>334</v>
      </c>
      <c r="E396" s="9" t="s">
        <v>335</v>
      </c>
      <c r="F396" s="9">
        <f>-13 / 30</f>
        <v>-0.43333333333333335</v>
      </c>
      <c r="G396" s="9">
        <v>4</v>
      </c>
      <c r="H396" s="9" t="s">
        <v>5</v>
      </c>
      <c r="I396" s="9" t="s">
        <v>104</v>
      </c>
      <c r="J396" s="9"/>
      <c r="K396" s="9"/>
    </row>
    <row r="397" spans="1:11" x14ac:dyDescent="0.25">
      <c r="A397" s="9"/>
      <c r="B397" s="9"/>
      <c r="C397" s="10"/>
      <c r="D397" s="9"/>
      <c r="E397" s="9"/>
      <c r="F397" s="9"/>
      <c r="G397" s="9"/>
      <c r="H397" s="9"/>
      <c r="I397" s="9"/>
      <c r="J397" s="9"/>
      <c r="K397" s="9"/>
    </row>
    <row r="398" spans="1:11" ht="180" customHeight="1" x14ac:dyDescent="0.25">
      <c r="A398" s="9" t="s">
        <v>0</v>
      </c>
      <c r="B398" s="9" t="s">
        <v>1</v>
      </c>
      <c r="C398" s="10" t="s">
        <v>336</v>
      </c>
      <c r="D398" s="9" t="s">
        <v>337</v>
      </c>
      <c r="E398" s="9" t="s">
        <v>335</v>
      </c>
      <c r="F398" s="9">
        <f>-5 / 30</f>
        <v>-0.16666666666666666</v>
      </c>
      <c r="G398" s="9">
        <v>4</v>
      </c>
      <c r="H398" s="9" t="s">
        <v>5</v>
      </c>
    </row>
    <row r="399" spans="1:11" x14ac:dyDescent="0.25">
      <c r="A399" s="9"/>
      <c r="B399" s="9"/>
      <c r="C399" s="10"/>
      <c r="D399" s="9"/>
      <c r="E399" s="9"/>
      <c r="F399" s="9"/>
      <c r="G399" s="9"/>
      <c r="H399" s="9"/>
    </row>
    <row r="403" spans="1:11" ht="195" customHeight="1" x14ac:dyDescent="0.25">
      <c r="A403" s="9" t="s">
        <v>0</v>
      </c>
      <c r="B403" s="9" t="s">
        <v>7</v>
      </c>
      <c r="C403" s="10" t="s">
        <v>338</v>
      </c>
      <c r="D403" s="9" t="s">
        <v>339</v>
      </c>
      <c r="E403" s="9" t="s">
        <v>340</v>
      </c>
      <c r="F403" s="11">
        <v>42124</v>
      </c>
      <c r="G403" s="9">
        <v>4</v>
      </c>
      <c r="H403" s="9" t="s">
        <v>5</v>
      </c>
      <c r="I403" s="9" t="s">
        <v>37</v>
      </c>
      <c r="J403" s="9"/>
      <c r="K403" s="9"/>
    </row>
    <row r="404" spans="1:11" x14ac:dyDescent="0.25">
      <c r="A404" s="9"/>
      <c r="B404" s="9"/>
      <c r="C404" s="10"/>
      <c r="D404" s="9"/>
      <c r="E404" s="9"/>
      <c r="F404" s="11"/>
      <c r="G404" s="9"/>
      <c r="H404" s="9"/>
      <c r="I404" s="9"/>
      <c r="J404" s="9"/>
      <c r="K404" s="9"/>
    </row>
    <row r="405" spans="1:11" ht="195" customHeight="1" x14ac:dyDescent="0.25">
      <c r="A405" s="9" t="s">
        <v>0</v>
      </c>
      <c r="B405" s="9" t="s">
        <v>7</v>
      </c>
      <c r="C405" s="10" t="s">
        <v>341</v>
      </c>
      <c r="D405" s="9" t="s">
        <v>342</v>
      </c>
      <c r="E405" s="9" t="s">
        <v>340</v>
      </c>
      <c r="F405" s="11">
        <v>42338</v>
      </c>
      <c r="G405" s="9">
        <v>4</v>
      </c>
      <c r="H405" s="9" t="s">
        <v>5</v>
      </c>
      <c r="I405" s="9" t="s">
        <v>6</v>
      </c>
      <c r="J405" s="9"/>
      <c r="K405" s="9"/>
    </row>
    <row r="406" spans="1:11" x14ac:dyDescent="0.25">
      <c r="A406" s="9"/>
      <c r="B406" s="9"/>
      <c r="C406" s="10"/>
      <c r="D406" s="9"/>
      <c r="E406" s="9"/>
      <c r="F406" s="11"/>
      <c r="G406" s="9"/>
      <c r="H406" s="9"/>
      <c r="I406" s="9"/>
      <c r="J406" s="9"/>
      <c r="K406" s="9"/>
    </row>
    <row r="407" spans="1:11" ht="180" customHeight="1" x14ac:dyDescent="0.25">
      <c r="A407" s="9" t="s">
        <v>0</v>
      </c>
      <c r="B407" s="9" t="s">
        <v>1</v>
      </c>
      <c r="C407" s="10" t="s">
        <v>343</v>
      </c>
      <c r="D407" s="9" t="s">
        <v>344</v>
      </c>
      <c r="E407" s="9" t="s">
        <v>340</v>
      </c>
      <c r="F407" s="9">
        <f>-1 / 30</f>
        <v>-3.3333333333333333E-2</v>
      </c>
      <c r="G407" s="9">
        <v>4</v>
      </c>
      <c r="H407" s="9" t="s">
        <v>5</v>
      </c>
      <c r="I407" s="9" t="s">
        <v>30</v>
      </c>
      <c r="J407" s="9"/>
      <c r="K407" s="9"/>
    </row>
    <row r="408" spans="1:11" x14ac:dyDescent="0.25">
      <c r="A408" s="9"/>
      <c r="B408" s="9"/>
      <c r="C408" s="10"/>
      <c r="D408" s="9"/>
      <c r="E408" s="9"/>
      <c r="F408" s="9"/>
      <c r="G408" s="9"/>
      <c r="H408" s="9"/>
      <c r="I408" s="9"/>
      <c r="J408" s="9"/>
      <c r="K408" s="9"/>
    </row>
    <row r="409" spans="1:11" ht="180" customHeight="1" x14ac:dyDescent="0.25">
      <c r="A409" s="9" t="s">
        <v>0</v>
      </c>
      <c r="B409" s="9" t="s">
        <v>7</v>
      </c>
      <c r="C409" s="10" t="s">
        <v>345</v>
      </c>
      <c r="D409" s="9" t="s">
        <v>346</v>
      </c>
      <c r="E409" s="9" t="s">
        <v>347</v>
      </c>
      <c r="F409" s="11">
        <v>42034</v>
      </c>
      <c r="G409" s="9">
        <v>4</v>
      </c>
      <c r="H409" s="9" t="s">
        <v>5</v>
      </c>
      <c r="I409" s="9" t="s">
        <v>104</v>
      </c>
      <c r="J409" s="9"/>
      <c r="K409" s="9"/>
    </row>
    <row r="410" spans="1:11" x14ac:dyDescent="0.25">
      <c r="A410" s="9"/>
      <c r="B410" s="9"/>
      <c r="C410" s="10"/>
      <c r="D410" s="9"/>
      <c r="E410" s="9"/>
      <c r="F410" s="11"/>
      <c r="G410" s="9"/>
      <c r="H410" s="9"/>
      <c r="I410" s="9"/>
      <c r="J410" s="9"/>
      <c r="K410" s="9"/>
    </row>
    <row r="411" spans="1:11" ht="195" customHeight="1" x14ac:dyDescent="0.25">
      <c r="A411" s="9" t="s">
        <v>0</v>
      </c>
      <c r="B411" s="9" t="s">
        <v>1</v>
      </c>
      <c r="C411" s="10" t="s">
        <v>348</v>
      </c>
      <c r="D411" s="9" t="s">
        <v>349</v>
      </c>
      <c r="E411" s="9" t="s">
        <v>350</v>
      </c>
      <c r="F411" s="9">
        <f>-2 / 30</f>
        <v>-6.6666666666666666E-2</v>
      </c>
      <c r="G411" s="9">
        <v>4</v>
      </c>
      <c r="H411" s="9" t="s">
        <v>5</v>
      </c>
      <c r="I411" s="9" t="s">
        <v>37</v>
      </c>
      <c r="J411" s="9"/>
      <c r="K411" s="9"/>
    </row>
    <row r="412" spans="1:11" x14ac:dyDescent="0.25">
      <c r="A412" s="9"/>
      <c r="B412" s="9"/>
      <c r="C412" s="10"/>
      <c r="D412" s="9"/>
      <c r="E412" s="9"/>
      <c r="F412" s="9"/>
      <c r="G412" s="9"/>
      <c r="H412" s="9"/>
      <c r="I412" s="9"/>
      <c r="J412" s="9"/>
      <c r="K412" s="9"/>
    </row>
    <row r="413" spans="1:11" ht="195" customHeight="1" x14ac:dyDescent="0.25">
      <c r="A413" s="9" t="s">
        <v>0</v>
      </c>
      <c r="B413" s="9" t="s">
        <v>7</v>
      </c>
      <c r="C413" s="10" t="s">
        <v>351</v>
      </c>
      <c r="D413" s="9" t="s">
        <v>352</v>
      </c>
      <c r="E413" s="9" t="s">
        <v>353</v>
      </c>
      <c r="F413" s="9" t="s">
        <v>354</v>
      </c>
      <c r="G413" s="9">
        <v>4</v>
      </c>
      <c r="H413" s="9" t="s">
        <v>5</v>
      </c>
      <c r="I413" s="9" t="s">
        <v>6</v>
      </c>
      <c r="J413" s="9"/>
      <c r="K413" s="9"/>
    </row>
    <row r="414" spans="1:11" x14ac:dyDescent="0.25">
      <c r="A414" s="9"/>
      <c r="B414" s="9"/>
      <c r="C414" s="10"/>
      <c r="D414" s="9"/>
      <c r="E414" s="9"/>
      <c r="F414" s="9"/>
      <c r="G414" s="9"/>
      <c r="H414" s="9"/>
      <c r="I414" s="9"/>
      <c r="J414" s="9"/>
      <c r="K414" s="9"/>
    </row>
    <row r="415" spans="1:11" ht="195" customHeight="1" x14ac:dyDescent="0.25">
      <c r="A415" s="9" t="s">
        <v>0</v>
      </c>
      <c r="B415" s="9" t="s">
        <v>7</v>
      </c>
      <c r="C415" s="10" t="s">
        <v>355</v>
      </c>
      <c r="D415" s="9" t="s">
        <v>356</v>
      </c>
      <c r="E415" s="9" t="s">
        <v>353</v>
      </c>
      <c r="F415" s="9" t="s">
        <v>357</v>
      </c>
      <c r="G415" s="9">
        <v>4</v>
      </c>
      <c r="H415" s="9" t="s">
        <v>5</v>
      </c>
      <c r="I415" s="9" t="s">
        <v>50</v>
      </c>
      <c r="J415" s="9"/>
      <c r="K415" s="9"/>
    </row>
    <row r="416" spans="1:11" x14ac:dyDescent="0.25">
      <c r="A416" s="9"/>
      <c r="B416" s="9"/>
      <c r="C416" s="10"/>
      <c r="D416" s="9"/>
      <c r="E416" s="9"/>
      <c r="F416" s="9"/>
      <c r="G416" s="9"/>
      <c r="H416" s="9"/>
      <c r="I416" s="9"/>
      <c r="J416" s="9"/>
      <c r="K416" s="9"/>
    </row>
    <row r="417" spans="1:11" ht="180" customHeight="1" x14ac:dyDescent="0.25">
      <c r="A417" s="9" t="s">
        <v>0</v>
      </c>
      <c r="B417" s="9" t="s">
        <v>7</v>
      </c>
      <c r="C417" s="10" t="s">
        <v>358</v>
      </c>
      <c r="D417" s="9" t="s">
        <v>359</v>
      </c>
      <c r="E417" s="9" t="s">
        <v>360</v>
      </c>
      <c r="F417" s="11">
        <v>42124</v>
      </c>
      <c r="G417" s="9">
        <v>4</v>
      </c>
      <c r="H417" s="9" t="s">
        <v>5</v>
      </c>
      <c r="I417" s="9" t="s">
        <v>112</v>
      </c>
      <c r="J417" s="9"/>
      <c r="K417" s="9"/>
    </row>
    <row r="418" spans="1:11" x14ac:dyDescent="0.25">
      <c r="A418" s="9"/>
      <c r="B418" s="9"/>
      <c r="C418" s="10"/>
      <c r="D418" s="9"/>
      <c r="E418" s="9"/>
      <c r="F418" s="11"/>
      <c r="G418" s="9"/>
      <c r="H418" s="9"/>
      <c r="I418" s="9"/>
      <c r="J418" s="9"/>
      <c r="K418" s="9"/>
    </row>
    <row r="419" spans="1:11" ht="195" customHeight="1" x14ac:dyDescent="0.25">
      <c r="A419" s="9" t="s">
        <v>0</v>
      </c>
      <c r="B419" s="9" t="s">
        <v>1</v>
      </c>
      <c r="C419" s="10" t="s">
        <v>361</v>
      </c>
      <c r="D419" s="9" t="s">
        <v>362</v>
      </c>
      <c r="E419" s="9" t="s">
        <v>363</v>
      </c>
      <c r="F419" s="9">
        <f>-3 / 30</f>
        <v>-0.1</v>
      </c>
      <c r="G419" s="9">
        <v>4</v>
      </c>
      <c r="H419" s="9" t="s">
        <v>17</v>
      </c>
      <c r="I419" s="9" t="s">
        <v>50</v>
      </c>
      <c r="J419" s="9"/>
      <c r="K419" s="9"/>
    </row>
    <row r="420" spans="1:11" x14ac:dyDescent="0.25">
      <c r="A420" s="9"/>
      <c r="B420" s="9"/>
      <c r="C420" s="10"/>
      <c r="D420" s="9"/>
      <c r="E420" s="9"/>
      <c r="F420" s="9"/>
      <c r="G420" s="9"/>
      <c r="H420" s="9"/>
      <c r="I420" s="9"/>
      <c r="J420" s="9"/>
      <c r="K420" s="9"/>
    </row>
    <row r="421" spans="1:11" ht="195" customHeight="1" x14ac:dyDescent="0.25">
      <c r="A421" s="9" t="s">
        <v>0</v>
      </c>
      <c r="B421" s="9" t="s">
        <v>1</v>
      </c>
      <c r="C421" s="10" t="s">
        <v>364</v>
      </c>
      <c r="D421" s="9" t="s">
        <v>365</v>
      </c>
      <c r="E421" s="9" t="s">
        <v>363</v>
      </c>
      <c r="F421" s="9" t="s">
        <v>366</v>
      </c>
      <c r="G421" s="9">
        <v>4</v>
      </c>
      <c r="H421" s="9" t="s">
        <v>17</v>
      </c>
      <c r="I421" s="9" t="s">
        <v>25</v>
      </c>
      <c r="J421" s="9"/>
      <c r="K421" s="9"/>
    </row>
    <row r="422" spans="1:11" x14ac:dyDescent="0.25">
      <c r="A422" s="9"/>
      <c r="B422" s="9"/>
      <c r="C422" s="10"/>
      <c r="D422" s="9"/>
      <c r="E422" s="9"/>
      <c r="F422" s="9"/>
      <c r="G422" s="9"/>
      <c r="H422" s="9"/>
      <c r="I422" s="9"/>
      <c r="J422" s="9"/>
      <c r="K422" s="9"/>
    </row>
    <row r="423" spans="1:11" ht="195" customHeight="1" x14ac:dyDescent="0.25">
      <c r="A423" s="9" t="s">
        <v>0</v>
      </c>
      <c r="B423" s="9" t="s">
        <v>7</v>
      </c>
      <c r="C423" s="10" t="s">
        <v>367</v>
      </c>
      <c r="D423" s="9" t="s">
        <v>368</v>
      </c>
      <c r="E423" s="9" t="s">
        <v>350</v>
      </c>
      <c r="F423" s="12">
        <v>10990</v>
      </c>
      <c r="G423" s="9">
        <v>4</v>
      </c>
      <c r="H423" s="9" t="s">
        <v>5</v>
      </c>
      <c r="I423" s="9" t="s">
        <v>6</v>
      </c>
      <c r="J423" s="9"/>
      <c r="K423" s="9"/>
    </row>
    <row r="424" spans="1:11" x14ac:dyDescent="0.25">
      <c r="A424" s="9"/>
      <c r="B424" s="9"/>
      <c r="C424" s="10"/>
      <c r="D424" s="9"/>
      <c r="E424" s="9"/>
      <c r="F424" s="12"/>
      <c r="G424" s="9"/>
      <c r="H424" s="9"/>
      <c r="I424" s="9"/>
      <c r="J424" s="9"/>
      <c r="K424" s="9"/>
    </row>
    <row r="425" spans="1:11" ht="180" customHeight="1" x14ac:dyDescent="0.25">
      <c r="A425" s="9" t="s">
        <v>0</v>
      </c>
      <c r="B425" s="9" t="s">
        <v>7</v>
      </c>
      <c r="C425" s="10" t="s">
        <v>369</v>
      </c>
      <c r="D425" s="9" t="s">
        <v>370</v>
      </c>
      <c r="E425" s="9" t="s">
        <v>360</v>
      </c>
      <c r="F425" s="12">
        <v>10990</v>
      </c>
      <c r="G425" s="9">
        <v>4</v>
      </c>
      <c r="H425" s="9" t="s">
        <v>5</v>
      </c>
      <c r="I425" s="9" t="s">
        <v>63</v>
      </c>
      <c r="J425" s="9"/>
      <c r="K425" s="9"/>
    </row>
    <row r="426" spans="1:11" x14ac:dyDescent="0.25">
      <c r="A426" s="9"/>
      <c r="B426" s="9"/>
      <c r="C426" s="10"/>
      <c r="D426" s="9"/>
      <c r="E426" s="9"/>
      <c r="F426" s="12"/>
      <c r="G426" s="9"/>
      <c r="H426" s="9"/>
      <c r="I426" s="9"/>
      <c r="J426" s="9"/>
      <c r="K426" s="9"/>
    </row>
    <row r="427" spans="1:11" ht="195" customHeight="1" x14ac:dyDescent="0.25">
      <c r="A427" s="9" t="s">
        <v>0</v>
      </c>
      <c r="B427" s="9" t="s">
        <v>1</v>
      </c>
      <c r="C427" s="10" t="s">
        <v>371</v>
      </c>
      <c r="D427" s="9" t="s">
        <v>372</v>
      </c>
      <c r="E427" s="9" t="s">
        <v>373</v>
      </c>
      <c r="F427" s="9" t="s">
        <v>366</v>
      </c>
      <c r="G427" s="9">
        <v>4</v>
      </c>
      <c r="H427" s="9" t="s">
        <v>5</v>
      </c>
      <c r="I427" s="9" t="s">
        <v>25</v>
      </c>
      <c r="J427" s="9"/>
      <c r="K427" s="9"/>
    </row>
    <row r="428" spans="1:11" x14ac:dyDescent="0.25">
      <c r="A428" s="9"/>
      <c r="B428" s="9"/>
      <c r="C428" s="10"/>
      <c r="D428" s="9"/>
      <c r="E428" s="9"/>
      <c r="F428" s="9"/>
      <c r="G428" s="9"/>
      <c r="H428" s="9"/>
      <c r="I428" s="9"/>
      <c r="J428" s="9"/>
      <c r="K428" s="9"/>
    </row>
    <row r="429" spans="1:11" ht="195" customHeight="1" x14ac:dyDescent="0.25">
      <c r="A429" s="9" t="s">
        <v>0</v>
      </c>
      <c r="B429" s="9" t="s">
        <v>7</v>
      </c>
      <c r="C429" s="10" t="s">
        <v>374</v>
      </c>
      <c r="D429" s="9" t="s">
        <v>375</v>
      </c>
      <c r="E429" s="9" t="s">
        <v>373</v>
      </c>
      <c r="F429" s="12">
        <v>10990</v>
      </c>
      <c r="G429" s="9">
        <v>4</v>
      </c>
      <c r="H429" s="9" t="s">
        <v>5</v>
      </c>
      <c r="I429" s="9" t="s">
        <v>13</v>
      </c>
      <c r="J429" s="9"/>
      <c r="K429" s="9"/>
    </row>
    <row r="430" spans="1:11" x14ac:dyDescent="0.25">
      <c r="A430" s="9"/>
      <c r="B430" s="9"/>
      <c r="C430" s="10"/>
      <c r="D430" s="9"/>
      <c r="E430" s="9"/>
      <c r="F430" s="12"/>
      <c r="G430" s="9"/>
      <c r="H430" s="9"/>
      <c r="I430" s="9"/>
      <c r="J430" s="9"/>
      <c r="K430" s="9"/>
    </row>
    <row r="431" spans="1:11" ht="195" customHeight="1" x14ac:dyDescent="0.25">
      <c r="A431" s="9" t="s">
        <v>0</v>
      </c>
      <c r="B431" s="9" t="s">
        <v>1</v>
      </c>
      <c r="C431" s="10" t="s">
        <v>376</v>
      </c>
      <c r="D431" s="9" t="s">
        <v>377</v>
      </c>
      <c r="E431" s="9" t="s">
        <v>237</v>
      </c>
      <c r="F431" s="9">
        <f>-1 / 20</f>
        <v>-0.05</v>
      </c>
      <c r="G431" s="9">
        <v>4</v>
      </c>
      <c r="H431" s="9" t="s">
        <v>17</v>
      </c>
      <c r="I431" s="9" t="s">
        <v>50</v>
      </c>
      <c r="J431" s="9"/>
      <c r="K431" s="9"/>
    </row>
    <row r="432" spans="1:11" x14ac:dyDescent="0.25">
      <c r="A432" s="9"/>
      <c r="B432" s="9"/>
      <c r="C432" s="10"/>
      <c r="D432" s="9"/>
      <c r="E432" s="9"/>
      <c r="F432" s="9"/>
      <c r="G432" s="9"/>
      <c r="H432" s="9"/>
      <c r="I432" s="9"/>
      <c r="J432" s="9"/>
      <c r="K432" s="9"/>
    </row>
    <row r="433" spans="1:11" ht="195" customHeight="1" x14ac:dyDescent="0.25">
      <c r="A433" s="9" t="s">
        <v>0</v>
      </c>
      <c r="B433" s="9" t="s">
        <v>7</v>
      </c>
      <c r="C433" s="10" t="s">
        <v>378</v>
      </c>
      <c r="D433" s="9" t="s">
        <v>379</v>
      </c>
      <c r="E433" s="9" t="s">
        <v>353</v>
      </c>
      <c r="F433" s="11">
        <v>42114</v>
      </c>
      <c r="G433" s="9">
        <v>4</v>
      </c>
      <c r="H433" s="9" t="s">
        <v>5</v>
      </c>
      <c r="I433" s="9" t="s">
        <v>37</v>
      </c>
      <c r="J433" s="9"/>
      <c r="K433" s="9"/>
    </row>
    <row r="434" spans="1:11" x14ac:dyDescent="0.25">
      <c r="A434" s="9"/>
      <c r="B434" s="9"/>
      <c r="C434" s="10"/>
      <c r="D434" s="9"/>
      <c r="E434" s="9"/>
      <c r="F434" s="11"/>
      <c r="G434" s="9"/>
      <c r="H434" s="9"/>
      <c r="I434" s="9"/>
      <c r="J434" s="9"/>
      <c r="K434" s="9"/>
    </row>
    <row r="435" spans="1:11" ht="180" customHeight="1" x14ac:dyDescent="0.25">
      <c r="A435" s="9" t="s">
        <v>0</v>
      </c>
      <c r="B435" s="9" t="s">
        <v>1</v>
      </c>
      <c r="C435" s="10" t="s">
        <v>380</v>
      </c>
      <c r="D435" s="9" t="s">
        <v>381</v>
      </c>
      <c r="E435" s="9" t="s">
        <v>347</v>
      </c>
      <c r="F435" s="9">
        <f>-1 / 30</f>
        <v>-3.3333333333333333E-2</v>
      </c>
      <c r="G435" s="9">
        <v>4</v>
      </c>
      <c r="H435" s="9" t="s">
        <v>17</v>
      </c>
      <c r="I435" s="9" t="s">
        <v>34</v>
      </c>
      <c r="J435" s="9"/>
      <c r="K435" s="9"/>
    </row>
    <row r="436" spans="1:11" x14ac:dyDescent="0.25">
      <c r="A436" s="9"/>
      <c r="B436" s="9"/>
      <c r="C436" s="10"/>
      <c r="D436" s="9"/>
      <c r="E436" s="9"/>
      <c r="F436" s="9"/>
      <c r="G436" s="9"/>
      <c r="H436" s="9"/>
      <c r="I436" s="9"/>
      <c r="J436" s="9"/>
      <c r="K436" s="9"/>
    </row>
    <row r="437" spans="1:11" ht="195" customHeight="1" x14ac:dyDescent="0.25">
      <c r="A437" s="9" t="s">
        <v>0</v>
      </c>
      <c r="B437" s="9" t="s">
        <v>1</v>
      </c>
      <c r="C437" s="10" t="s">
        <v>382</v>
      </c>
      <c r="D437" s="9" t="s">
        <v>383</v>
      </c>
      <c r="E437" s="9" t="s">
        <v>350</v>
      </c>
      <c r="F437" s="9">
        <f>-10 / 20</f>
        <v>-0.5</v>
      </c>
      <c r="G437" s="9">
        <v>4</v>
      </c>
      <c r="H437" s="9" t="s">
        <v>5</v>
      </c>
      <c r="I437" s="9" t="s">
        <v>13</v>
      </c>
      <c r="J437" s="9"/>
      <c r="K437" s="9"/>
    </row>
    <row r="438" spans="1:11" x14ac:dyDescent="0.25">
      <c r="A438" s="9"/>
      <c r="B438" s="9"/>
      <c r="C438" s="10"/>
      <c r="D438" s="9"/>
      <c r="E438" s="9"/>
      <c r="F438" s="9"/>
      <c r="G438" s="9"/>
      <c r="H438" s="9"/>
      <c r="I438" s="9"/>
      <c r="J438" s="9"/>
      <c r="K438" s="9"/>
    </row>
    <row r="439" spans="1:11" ht="180" customHeight="1" x14ac:dyDescent="0.25">
      <c r="A439" s="9" t="s">
        <v>0</v>
      </c>
      <c r="B439" s="9" t="s">
        <v>1</v>
      </c>
      <c r="C439" s="10" t="s">
        <v>384</v>
      </c>
      <c r="D439" s="9" t="s">
        <v>385</v>
      </c>
      <c r="E439" s="9" t="s">
        <v>386</v>
      </c>
      <c r="F439" s="9">
        <f>-1 / 25</f>
        <v>-0.04</v>
      </c>
      <c r="G439" s="9">
        <v>4</v>
      </c>
      <c r="H439" s="9" t="s">
        <v>5</v>
      </c>
      <c r="I439" s="9" t="s">
        <v>30</v>
      </c>
      <c r="J439" s="9" t="s">
        <v>194</v>
      </c>
      <c r="K439" s="9"/>
    </row>
    <row r="440" spans="1:11" x14ac:dyDescent="0.25">
      <c r="A440" s="9"/>
      <c r="B440" s="9"/>
      <c r="C440" s="10"/>
      <c r="D440" s="9"/>
      <c r="E440" s="9"/>
      <c r="F440" s="9"/>
      <c r="G440" s="9"/>
      <c r="H440" s="9"/>
      <c r="I440" s="9"/>
      <c r="J440" s="9"/>
      <c r="K440" s="9"/>
    </row>
    <row r="441" spans="1:11" ht="180" customHeight="1" x14ac:dyDescent="0.25">
      <c r="A441" s="9" t="s">
        <v>0</v>
      </c>
      <c r="B441" s="9" t="s">
        <v>1</v>
      </c>
      <c r="C441" s="10" t="s">
        <v>387</v>
      </c>
      <c r="D441" s="9" t="s">
        <v>388</v>
      </c>
      <c r="E441" s="9" t="s">
        <v>386</v>
      </c>
      <c r="F441" s="9" t="s">
        <v>248</v>
      </c>
      <c r="G441" s="9">
        <v>4</v>
      </c>
      <c r="H441" s="9" t="s">
        <v>5</v>
      </c>
      <c r="I441" s="9" t="s">
        <v>104</v>
      </c>
    </row>
    <row r="442" spans="1:11" x14ac:dyDescent="0.25">
      <c r="A442" s="9"/>
      <c r="B442" s="9"/>
      <c r="C442" s="10"/>
      <c r="D442" s="9"/>
      <c r="E442" s="9"/>
      <c r="F442" s="9"/>
      <c r="G442" s="9"/>
      <c r="H442" s="9"/>
      <c r="I442" s="9"/>
    </row>
    <row r="445" spans="1:11" ht="180" customHeight="1" x14ac:dyDescent="0.25">
      <c r="A445" s="9" t="s">
        <v>389</v>
      </c>
      <c r="B445" s="9" t="s">
        <v>1</v>
      </c>
      <c r="C445" s="10" t="s">
        <v>390</v>
      </c>
      <c r="D445" s="9" t="s">
        <v>391</v>
      </c>
      <c r="E445" s="9" t="s">
        <v>392</v>
      </c>
      <c r="F445" s="9">
        <f>-1 / 20</f>
        <v>-0.05</v>
      </c>
      <c r="G445" s="9">
        <v>4</v>
      </c>
      <c r="H445" s="9" t="s">
        <v>5</v>
      </c>
      <c r="I445" s="9" t="s">
        <v>34</v>
      </c>
      <c r="J445" s="9"/>
      <c r="K445" s="9"/>
    </row>
    <row r="446" spans="1:11" x14ac:dyDescent="0.25">
      <c r="A446" s="9"/>
      <c r="B446" s="9"/>
      <c r="C446" s="10"/>
      <c r="D446" s="9"/>
      <c r="E446" s="9"/>
      <c r="F446" s="9"/>
      <c r="G446" s="9"/>
      <c r="H446" s="9"/>
      <c r="I446" s="9"/>
      <c r="J446" s="9"/>
      <c r="K446" s="9"/>
    </row>
    <row r="447" spans="1:11" ht="180" customHeight="1" x14ac:dyDescent="0.25">
      <c r="A447" s="9" t="s">
        <v>0</v>
      </c>
      <c r="B447" s="9" t="s">
        <v>1</v>
      </c>
      <c r="C447" s="10" t="s">
        <v>393</v>
      </c>
      <c r="D447" s="9" t="s">
        <v>394</v>
      </c>
      <c r="E447" s="9" t="s">
        <v>360</v>
      </c>
      <c r="F447" s="9">
        <f>-1 / 20</f>
        <v>-0.05</v>
      </c>
      <c r="G447" s="9">
        <v>4</v>
      </c>
      <c r="H447" s="9" t="s">
        <v>5</v>
      </c>
      <c r="I447" s="9" t="s">
        <v>30</v>
      </c>
      <c r="J447" s="9"/>
      <c r="K447" s="9"/>
    </row>
    <row r="448" spans="1:11" x14ac:dyDescent="0.25">
      <c r="A448" s="9"/>
      <c r="B448" s="9"/>
      <c r="C448" s="10"/>
      <c r="D448" s="9"/>
      <c r="E448" s="9"/>
      <c r="F448" s="9"/>
      <c r="G448" s="9"/>
      <c r="H448" s="9"/>
      <c r="I448" s="9"/>
      <c r="J448" s="9"/>
      <c r="K448" s="9"/>
    </row>
    <row r="449" spans="1:11" ht="225" customHeight="1" x14ac:dyDescent="0.25">
      <c r="A449" s="9" t="s">
        <v>0</v>
      </c>
      <c r="B449" s="9" t="s">
        <v>7</v>
      </c>
      <c r="C449" s="10" t="s">
        <v>395</v>
      </c>
      <c r="D449" s="9" t="s">
        <v>15</v>
      </c>
      <c r="E449" s="9" t="s">
        <v>335</v>
      </c>
      <c r="F449" s="9" t="s">
        <v>16</v>
      </c>
      <c r="G449" s="9">
        <v>1</v>
      </c>
      <c r="H449" s="9" t="s">
        <v>17</v>
      </c>
      <c r="I449" s="9"/>
      <c r="J449" s="9"/>
      <c r="K449" s="9"/>
    </row>
    <row r="450" spans="1:11" x14ac:dyDescent="0.25">
      <c r="A450" s="9"/>
      <c r="B450" s="9"/>
      <c r="C450" s="10"/>
      <c r="D450" s="9"/>
      <c r="E450" s="9"/>
      <c r="F450" s="9"/>
      <c r="G450" s="9"/>
      <c r="H450" s="9"/>
      <c r="I450" s="9"/>
      <c r="J450" s="9"/>
      <c r="K450" s="9"/>
    </row>
    <row r="451" spans="1:11" ht="180" customHeight="1" x14ac:dyDescent="0.25">
      <c r="A451" s="9" t="s">
        <v>0</v>
      </c>
      <c r="B451" s="9" t="s">
        <v>1</v>
      </c>
      <c r="C451" s="10" t="s">
        <v>396</v>
      </c>
      <c r="D451" s="9" t="s">
        <v>397</v>
      </c>
      <c r="E451" s="9" t="s">
        <v>373</v>
      </c>
      <c r="F451" s="9">
        <f>-2 / 10</f>
        <v>-0.2</v>
      </c>
      <c r="G451" s="9">
        <v>4</v>
      </c>
      <c r="H451" s="9" t="s">
        <v>17</v>
      </c>
      <c r="I451" s="9" t="s">
        <v>37</v>
      </c>
      <c r="J451" s="9"/>
      <c r="K451" s="9">
        <v>1</v>
      </c>
    </row>
    <row r="452" spans="1:11" x14ac:dyDescent="0.25">
      <c r="A452" s="9"/>
      <c r="B452" s="9"/>
      <c r="C452" s="10"/>
      <c r="D452" s="9"/>
      <c r="E452" s="9"/>
      <c r="F452" s="9"/>
      <c r="G452" s="9"/>
      <c r="H452" s="9"/>
      <c r="I452" s="9"/>
      <c r="J452" s="9"/>
      <c r="K452" s="9"/>
    </row>
    <row r="453" spans="1:11" ht="180" customHeight="1" x14ac:dyDescent="0.25">
      <c r="A453" s="9" t="s">
        <v>0</v>
      </c>
      <c r="B453" s="9" t="s">
        <v>1</v>
      </c>
      <c r="C453" s="10" t="s">
        <v>398</v>
      </c>
      <c r="D453" s="9" t="s">
        <v>399</v>
      </c>
      <c r="E453" s="9" t="s">
        <v>392</v>
      </c>
      <c r="F453" s="9">
        <f>-4 / 10</f>
        <v>-0.4</v>
      </c>
      <c r="G453" s="9">
        <v>4</v>
      </c>
      <c r="H453" s="9" t="s">
        <v>17</v>
      </c>
      <c r="I453" s="9" t="s">
        <v>37</v>
      </c>
      <c r="J453" s="9"/>
      <c r="K453" s="9">
        <v>1</v>
      </c>
    </row>
    <row r="454" spans="1:11" x14ac:dyDescent="0.25">
      <c r="A454" s="9"/>
      <c r="B454" s="9"/>
      <c r="C454" s="10"/>
      <c r="D454" s="9"/>
      <c r="E454" s="9"/>
      <c r="F454" s="9"/>
      <c r="G454" s="9"/>
      <c r="H454" s="9"/>
      <c r="I454" s="9"/>
      <c r="J454" s="9"/>
      <c r="K454" s="9"/>
    </row>
    <row r="455" spans="1:11" ht="150" customHeight="1" x14ac:dyDescent="0.25">
      <c r="A455" s="9" t="s">
        <v>0</v>
      </c>
      <c r="B455" s="9" t="s">
        <v>1</v>
      </c>
      <c r="C455" s="10" t="s">
        <v>400</v>
      </c>
      <c r="D455" s="9" t="s">
        <v>401</v>
      </c>
      <c r="E455" s="9" t="s">
        <v>363</v>
      </c>
      <c r="F455" s="9">
        <f>-4 / 10</f>
        <v>-0.4</v>
      </c>
      <c r="G455" s="9">
        <v>4</v>
      </c>
      <c r="H455" s="9" t="s">
        <v>17</v>
      </c>
      <c r="I455" s="9" t="s">
        <v>37</v>
      </c>
      <c r="J455" s="9"/>
      <c r="K455" s="9">
        <v>1</v>
      </c>
    </row>
    <row r="456" spans="1:11" x14ac:dyDescent="0.25">
      <c r="A456" s="9"/>
      <c r="B456" s="9"/>
      <c r="C456" s="10"/>
      <c r="D456" s="9"/>
      <c r="E456" s="9"/>
      <c r="F456" s="9"/>
      <c r="G456" s="9"/>
      <c r="H456" s="9"/>
      <c r="I456" s="9"/>
      <c r="J456" s="9"/>
      <c r="K456" s="9"/>
    </row>
    <row r="457" spans="1:11" ht="195" customHeight="1" x14ac:dyDescent="0.25">
      <c r="A457" s="9" t="s">
        <v>0</v>
      </c>
      <c r="B457" s="9" t="s">
        <v>1</v>
      </c>
      <c r="C457" s="10" t="s">
        <v>402</v>
      </c>
      <c r="D457" s="9" t="s">
        <v>403</v>
      </c>
      <c r="E457" s="9" t="s">
        <v>237</v>
      </c>
      <c r="F457" s="9">
        <f>-3 / 10</f>
        <v>-0.3</v>
      </c>
      <c r="G457" s="9">
        <v>4</v>
      </c>
      <c r="H457" s="9" t="s">
        <v>17</v>
      </c>
    </row>
    <row r="458" spans="1:11" x14ac:dyDescent="0.25">
      <c r="A458" s="9"/>
      <c r="B458" s="9"/>
      <c r="C458" s="10"/>
      <c r="D458" s="9"/>
      <c r="E458" s="9"/>
      <c r="F458" s="9"/>
      <c r="G458" s="9"/>
      <c r="H458" s="9"/>
    </row>
    <row r="461" spans="1:11" ht="225" customHeight="1" x14ac:dyDescent="0.25">
      <c r="A461" s="9" t="s">
        <v>0</v>
      </c>
      <c r="B461" s="9" t="s">
        <v>7</v>
      </c>
      <c r="C461" s="10" t="s">
        <v>404</v>
      </c>
      <c r="D461" s="9" t="s">
        <v>15</v>
      </c>
      <c r="E461" s="9" t="s">
        <v>350</v>
      </c>
      <c r="F461" s="9" t="s">
        <v>71</v>
      </c>
      <c r="G461" s="9">
        <v>4</v>
      </c>
      <c r="H461" s="9" t="s">
        <v>17</v>
      </c>
      <c r="I461" s="9"/>
      <c r="J461" s="9"/>
      <c r="K461" s="9"/>
    </row>
    <row r="462" spans="1:11" x14ac:dyDescent="0.25">
      <c r="A462" s="9"/>
      <c r="B462" s="9"/>
      <c r="C462" s="10"/>
      <c r="D462" s="9"/>
      <c r="E462" s="9"/>
      <c r="F462" s="9"/>
      <c r="G462" s="9"/>
      <c r="H462" s="9"/>
      <c r="I462" s="9"/>
      <c r="J462" s="9"/>
      <c r="K462" s="9"/>
    </row>
    <row r="463" spans="1:11" ht="225" customHeight="1" x14ac:dyDescent="0.25">
      <c r="A463" s="9" t="s">
        <v>0</v>
      </c>
      <c r="B463" s="9" t="s">
        <v>7</v>
      </c>
      <c r="C463" s="10" t="s">
        <v>405</v>
      </c>
      <c r="D463" s="9" t="s">
        <v>15</v>
      </c>
      <c r="E463" s="9" t="s">
        <v>237</v>
      </c>
      <c r="F463" s="9" t="s">
        <v>71</v>
      </c>
      <c r="G463" s="9">
        <v>4</v>
      </c>
      <c r="H463" s="9" t="s">
        <v>17</v>
      </c>
      <c r="I463" s="9"/>
      <c r="J463" s="9"/>
      <c r="K463" s="9"/>
    </row>
    <row r="464" spans="1:11" x14ac:dyDescent="0.25">
      <c r="A464" s="9"/>
      <c r="B464" s="9"/>
      <c r="C464" s="10"/>
      <c r="D464" s="9"/>
      <c r="E464" s="9"/>
      <c r="F464" s="9"/>
      <c r="G464" s="9"/>
      <c r="H464" s="9"/>
      <c r="I464" s="9"/>
      <c r="J464" s="9"/>
      <c r="K464" s="9"/>
    </row>
    <row r="465" spans="1:11" ht="225" customHeight="1" x14ac:dyDescent="0.25">
      <c r="A465" s="9" t="s">
        <v>0</v>
      </c>
      <c r="B465" s="9" t="s">
        <v>7</v>
      </c>
      <c r="C465" s="10" t="s">
        <v>406</v>
      </c>
      <c r="D465" s="9" t="s">
        <v>15</v>
      </c>
      <c r="E465" s="9" t="s">
        <v>363</v>
      </c>
      <c r="F465" s="9" t="s">
        <v>71</v>
      </c>
      <c r="G465" s="9">
        <v>4</v>
      </c>
      <c r="H465" s="9" t="s">
        <v>17</v>
      </c>
      <c r="I465" s="9"/>
      <c r="J465" s="9"/>
      <c r="K465" s="9"/>
    </row>
    <row r="466" spans="1:11" x14ac:dyDescent="0.25">
      <c r="A466" s="9"/>
      <c r="B466" s="9"/>
      <c r="C466" s="10"/>
      <c r="D466" s="9"/>
      <c r="E466" s="9"/>
      <c r="F466" s="9"/>
      <c r="G466" s="9"/>
      <c r="H466" s="9"/>
      <c r="I466" s="9"/>
      <c r="J466" s="9"/>
      <c r="K466" s="9"/>
    </row>
    <row r="467" spans="1:11" ht="225" customHeight="1" x14ac:dyDescent="0.25">
      <c r="A467" s="9" t="s">
        <v>0</v>
      </c>
      <c r="B467" s="9" t="s">
        <v>7</v>
      </c>
      <c r="C467" s="10" t="s">
        <v>407</v>
      </c>
      <c r="D467" s="9" t="s">
        <v>15</v>
      </c>
      <c r="E467" s="9" t="s">
        <v>392</v>
      </c>
      <c r="F467" s="9" t="s">
        <v>16</v>
      </c>
      <c r="G467" s="9">
        <v>4</v>
      </c>
      <c r="H467" s="9" t="s">
        <v>17</v>
      </c>
      <c r="I467" s="9"/>
      <c r="J467" s="9"/>
      <c r="K467" s="9"/>
    </row>
    <row r="468" spans="1:11" x14ac:dyDescent="0.25">
      <c r="A468" s="9"/>
      <c r="B468" s="9"/>
      <c r="C468" s="10"/>
      <c r="D468" s="9"/>
      <c r="E468" s="9"/>
      <c r="F468" s="9"/>
      <c r="G468" s="9"/>
      <c r="H468" s="9"/>
      <c r="I468" s="9"/>
      <c r="J468" s="9"/>
      <c r="K468" s="9"/>
    </row>
    <row r="469" spans="1:11" ht="225" customHeight="1" x14ac:dyDescent="0.25">
      <c r="A469" s="9" t="s">
        <v>0</v>
      </c>
      <c r="B469" s="9" t="s">
        <v>7</v>
      </c>
      <c r="C469" s="10" t="s">
        <v>408</v>
      </c>
      <c r="D469" s="9" t="s">
        <v>15</v>
      </c>
      <c r="E469" s="9" t="s">
        <v>386</v>
      </c>
      <c r="F469" s="9" t="s">
        <v>71</v>
      </c>
      <c r="G469" s="9">
        <v>4</v>
      </c>
      <c r="H469" s="9" t="s">
        <v>17</v>
      </c>
      <c r="I469" s="9"/>
      <c r="J469" s="9"/>
      <c r="K469" s="9"/>
    </row>
    <row r="470" spans="1:11" x14ac:dyDescent="0.25">
      <c r="A470" s="9"/>
      <c r="B470" s="9"/>
      <c r="C470" s="10"/>
      <c r="D470" s="9"/>
      <c r="E470" s="9"/>
      <c r="F470" s="9"/>
      <c r="G470" s="9"/>
      <c r="H470" s="9"/>
      <c r="I470" s="9"/>
      <c r="J470" s="9"/>
      <c r="K470" s="9"/>
    </row>
    <row r="471" spans="1:11" ht="225" customHeight="1" x14ac:dyDescent="0.25">
      <c r="A471" s="9" t="s">
        <v>0</v>
      </c>
      <c r="B471" s="9" t="s">
        <v>7</v>
      </c>
      <c r="C471" s="10" t="s">
        <v>409</v>
      </c>
      <c r="D471" s="9" t="s">
        <v>15</v>
      </c>
      <c r="E471" s="9" t="s">
        <v>373</v>
      </c>
      <c r="F471" s="9" t="s">
        <v>16</v>
      </c>
      <c r="G471" s="9">
        <v>4</v>
      </c>
      <c r="H471" s="9" t="s">
        <v>17</v>
      </c>
      <c r="I471" s="9"/>
      <c r="J471" s="9"/>
      <c r="K471" s="9"/>
    </row>
    <row r="472" spans="1:11" x14ac:dyDescent="0.25">
      <c r="A472" s="9"/>
      <c r="B472" s="9"/>
      <c r="C472" s="10"/>
      <c r="D472" s="9"/>
      <c r="E472" s="9"/>
      <c r="F472" s="9"/>
      <c r="G472" s="9"/>
      <c r="H472" s="9"/>
      <c r="I472" s="9"/>
      <c r="J472" s="9"/>
      <c r="K472" s="9"/>
    </row>
    <row r="473" spans="1:11" ht="210" customHeight="1" x14ac:dyDescent="0.25">
      <c r="A473" s="9" t="s">
        <v>0</v>
      </c>
      <c r="B473" s="9" t="s">
        <v>1</v>
      </c>
      <c r="C473" s="10" t="s">
        <v>410</v>
      </c>
      <c r="D473" s="9" t="s">
        <v>411</v>
      </c>
      <c r="E473" s="9" t="s">
        <v>412</v>
      </c>
      <c r="F473" s="9">
        <f>-3 / 15</f>
        <v>-0.2</v>
      </c>
      <c r="G473" s="9">
        <v>4</v>
      </c>
      <c r="H473" s="9" t="s">
        <v>17</v>
      </c>
      <c r="I473" s="9" t="s">
        <v>37</v>
      </c>
      <c r="J473" s="9" t="s">
        <v>26</v>
      </c>
      <c r="K473" s="9"/>
    </row>
    <row r="474" spans="1:11" x14ac:dyDescent="0.25">
      <c r="A474" s="9"/>
      <c r="B474" s="9"/>
      <c r="C474" s="10"/>
      <c r="D474" s="9"/>
      <c r="E474" s="9"/>
      <c r="F474" s="9"/>
      <c r="G474" s="9"/>
      <c r="H474" s="9"/>
      <c r="I474" s="9"/>
      <c r="J474" s="9"/>
      <c r="K474" s="9"/>
    </row>
    <row r="475" spans="1:11" ht="210" customHeight="1" x14ac:dyDescent="0.25">
      <c r="A475" s="9" t="s">
        <v>0</v>
      </c>
      <c r="B475" s="9" t="s">
        <v>1</v>
      </c>
      <c r="C475" s="10" t="s">
        <v>413</v>
      </c>
      <c r="D475" s="9" t="s">
        <v>414</v>
      </c>
      <c r="E475" s="9" t="s">
        <v>412</v>
      </c>
      <c r="F475" s="9">
        <f>-6 / 18</f>
        <v>-0.33333333333333331</v>
      </c>
      <c r="G475" s="9">
        <v>4</v>
      </c>
      <c r="H475" s="9" t="s">
        <v>17</v>
      </c>
      <c r="I475" s="9" t="s">
        <v>50</v>
      </c>
      <c r="J475" s="9" t="s">
        <v>26</v>
      </c>
      <c r="K475" s="9"/>
    </row>
    <row r="476" spans="1:11" x14ac:dyDescent="0.25">
      <c r="A476" s="9"/>
      <c r="B476" s="9"/>
      <c r="C476" s="10"/>
      <c r="D476" s="9"/>
      <c r="E476" s="9"/>
      <c r="F476" s="9"/>
      <c r="G476" s="9"/>
      <c r="H476" s="9"/>
      <c r="I476" s="9"/>
      <c r="J476" s="9"/>
      <c r="K476" s="9"/>
    </row>
    <row r="477" spans="1:11" ht="195" customHeight="1" x14ac:dyDescent="0.25">
      <c r="A477" s="9" t="s">
        <v>0</v>
      </c>
      <c r="B477" s="9" t="s">
        <v>1</v>
      </c>
      <c r="C477" s="10" t="s">
        <v>415</v>
      </c>
      <c r="D477" s="9" t="s">
        <v>416</v>
      </c>
      <c r="E477" s="9" t="s">
        <v>417</v>
      </c>
      <c r="F477" s="9">
        <f>-1 / 18</f>
        <v>-5.5555555555555552E-2</v>
      </c>
      <c r="G477" s="9">
        <v>4</v>
      </c>
      <c r="H477" s="9" t="s">
        <v>5</v>
      </c>
      <c r="I477" s="9" t="s">
        <v>25</v>
      </c>
      <c r="J477" s="9"/>
      <c r="K477" s="9"/>
    </row>
    <row r="478" spans="1:11" x14ac:dyDescent="0.25">
      <c r="A478" s="9"/>
      <c r="B478" s="9"/>
      <c r="C478" s="10"/>
      <c r="D478" s="9"/>
      <c r="E478" s="9"/>
      <c r="F478" s="9"/>
      <c r="G478" s="9"/>
      <c r="H478" s="9"/>
      <c r="I478" s="9"/>
      <c r="J478" s="9"/>
      <c r="K478" s="9"/>
    </row>
    <row r="479" spans="1:11" ht="180" customHeight="1" x14ac:dyDescent="0.25">
      <c r="A479" s="9" t="s">
        <v>0</v>
      </c>
      <c r="B479" s="9" t="s">
        <v>7</v>
      </c>
      <c r="C479" s="10" t="s">
        <v>418</v>
      </c>
      <c r="D479" s="9" t="s">
        <v>419</v>
      </c>
      <c r="E479" s="9" t="s">
        <v>420</v>
      </c>
      <c r="F479" s="11">
        <v>42231</v>
      </c>
      <c r="G479" s="9">
        <v>4</v>
      </c>
      <c r="H479" s="9" t="s">
        <v>5</v>
      </c>
      <c r="I479" s="9"/>
      <c r="J479" s="9"/>
      <c r="K479" s="9"/>
    </row>
    <row r="480" spans="1:11" x14ac:dyDescent="0.25">
      <c r="A480" s="9"/>
      <c r="B480" s="9"/>
      <c r="C480" s="10"/>
      <c r="D480" s="9"/>
      <c r="E480" s="9"/>
      <c r="F480" s="11"/>
      <c r="G480" s="9"/>
      <c r="H480" s="9"/>
      <c r="I480" s="9"/>
      <c r="J480" s="9"/>
      <c r="K480" s="9"/>
    </row>
    <row r="481" spans="1:11" ht="225" customHeight="1" x14ac:dyDescent="0.25">
      <c r="A481" s="9" t="s">
        <v>0</v>
      </c>
      <c r="B481" s="9" t="s">
        <v>7</v>
      </c>
      <c r="C481" s="10" t="s">
        <v>421</v>
      </c>
      <c r="D481" s="9" t="s">
        <v>15</v>
      </c>
      <c r="E481" s="9" t="s">
        <v>412</v>
      </c>
      <c r="F481" s="11">
        <v>42289</v>
      </c>
      <c r="G481" s="9">
        <v>2</v>
      </c>
      <c r="H481" s="9" t="s">
        <v>17</v>
      </c>
      <c r="I481" s="9"/>
      <c r="J481" s="9"/>
      <c r="K481" s="9"/>
    </row>
    <row r="482" spans="1:11" x14ac:dyDescent="0.25">
      <c r="A482" s="9"/>
      <c r="B482" s="9"/>
      <c r="C482" s="10"/>
      <c r="D482" s="9"/>
      <c r="E482" s="9"/>
      <c r="F482" s="11"/>
      <c r="G482" s="9"/>
      <c r="H482" s="9"/>
      <c r="I482" s="9"/>
      <c r="J482" s="9"/>
      <c r="K482" s="9"/>
    </row>
    <row r="483" spans="1:11" ht="195" customHeight="1" x14ac:dyDescent="0.25">
      <c r="A483" s="9" t="s">
        <v>0</v>
      </c>
      <c r="B483" s="9" t="s">
        <v>7</v>
      </c>
      <c r="C483" s="10" t="s">
        <v>422</v>
      </c>
      <c r="D483" s="9" t="s">
        <v>423</v>
      </c>
      <c r="E483" s="9" t="s">
        <v>417</v>
      </c>
      <c r="F483" s="11">
        <v>42139</v>
      </c>
      <c r="G483" s="9">
        <v>4</v>
      </c>
      <c r="H483" s="9" t="s">
        <v>17</v>
      </c>
      <c r="I483" s="9" t="s">
        <v>10</v>
      </c>
      <c r="J483" s="9"/>
      <c r="K483" s="9"/>
    </row>
    <row r="484" spans="1:11" x14ac:dyDescent="0.25">
      <c r="A484" s="9"/>
      <c r="B484" s="9"/>
      <c r="C484" s="10"/>
      <c r="D484" s="9"/>
      <c r="E484" s="9"/>
      <c r="F484" s="11"/>
      <c r="G484" s="9"/>
      <c r="H484" s="9"/>
      <c r="I484" s="9"/>
      <c r="J484" s="9"/>
      <c r="K484" s="9"/>
    </row>
    <row r="485" spans="1:11" ht="225" customHeight="1" x14ac:dyDescent="0.25">
      <c r="A485" s="9" t="s">
        <v>0</v>
      </c>
      <c r="B485" s="9" t="s">
        <v>7</v>
      </c>
      <c r="C485" s="10" t="s">
        <v>424</v>
      </c>
      <c r="D485" s="9" t="s">
        <v>15</v>
      </c>
      <c r="E485" s="9" t="s">
        <v>412</v>
      </c>
      <c r="F485" s="9" t="s">
        <v>16</v>
      </c>
      <c r="G485" s="9">
        <v>1</v>
      </c>
      <c r="H485" s="9" t="s">
        <v>17</v>
      </c>
      <c r="I485" s="9"/>
      <c r="J485" s="9"/>
      <c r="K485" s="9"/>
    </row>
    <row r="486" spans="1:11" x14ac:dyDescent="0.25">
      <c r="A486" s="9"/>
      <c r="B486" s="9"/>
      <c r="C486" s="10"/>
      <c r="D486" s="9"/>
      <c r="E486" s="9"/>
      <c r="F486" s="9"/>
      <c r="G486" s="9"/>
      <c r="H486" s="9"/>
      <c r="I486" s="9"/>
      <c r="J486" s="9"/>
      <c r="K486" s="9"/>
    </row>
    <row r="487" spans="1:11" ht="225" customHeight="1" x14ac:dyDescent="0.25">
      <c r="A487" s="9" t="s">
        <v>0</v>
      </c>
      <c r="B487" s="9" t="s">
        <v>7</v>
      </c>
      <c r="C487" s="10" t="s">
        <v>425</v>
      </c>
      <c r="D487" s="9" t="s">
        <v>15</v>
      </c>
      <c r="E487" s="9" t="s">
        <v>426</v>
      </c>
      <c r="F487" s="9" t="s">
        <v>16</v>
      </c>
      <c r="G487" s="9">
        <v>1</v>
      </c>
      <c r="H487" s="9" t="s">
        <v>17</v>
      </c>
      <c r="I487" s="9"/>
      <c r="J487" s="9"/>
      <c r="K487" s="9"/>
    </row>
    <row r="488" spans="1:11" x14ac:dyDescent="0.25">
      <c r="A488" s="9"/>
      <c r="B488" s="9"/>
      <c r="C488" s="10"/>
      <c r="D488" s="9"/>
      <c r="E488" s="9"/>
      <c r="F488" s="9"/>
      <c r="G488" s="9"/>
      <c r="H488" s="9"/>
      <c r="I488" s="9"/>
      <c r="J488" s="9"/>
      <c r="K488" s="9"/>
    </row>
    <row r="489" spans="1:11" ht="210" customHeight="1" x14ac:dyDescent="0.25">
      <c r="A489" s="9" t="s">
        <v>0</v>
      </c>
      <c r="B489" s="9" t="s">
        <v>7</v>
      </c>
      <c r="C489" s="10" t="s">
        <v>427</v>
      </c>
      <c r="D489" s="9" t="s">
        <v>428</v>
      </c>
      <c r="E489" s="9" t="s">
        <v>429</v>
      </c>
      <c r="F489" s="11">
        <v>42142</v>
      </c>
      <c r="G489" s="9">
        <v>4</v>
      </c>
      <c r="H489" s="9" t="s">
        <v>5</v>
      </c>
      <c r="I489" s="9" t="s">
        <v>50</v>
      </c>
      <c r="J489" s="9"/>
      <c r="K489" s="9"/>
    </row>
    <row r="490" spans="1:11" x14ac:dyDescent="0.25">
      <c r="A490" s="9"/>
      <c r="B490" s="9"/>
      <c r="C490" s="10"/>
      <c r="D490" s="9"/>
      <c r="E490" s="9"/>
      <c r="F490" s="11"/>
      <c r="G490" s="9"/>
      <c r="H490" s="9"/>
      <c r="I490" s="9"/>
      <c r="J490" s="9"/>
      <c r="K490" s="9"/>
    </row>
    <row r="491" spans="1:11" ht="195" customHeight="1" x14ac:dyDescent="0.25">
      <c r="A491" s="9" t="s">
        <v>0</v>
      </c>
      <c r="B491" s="9" t="s">
        <v>7</v>
      </c>
      <c r="C491" s="10" t="s">
        <v>430</v>
      </c>
      <c r="D491" s="9" t="s">
        <v>431</v>
      </c>
      <c r="E491" s="9" t="s">
        <v>432</v>
      </c>
      <c r="F491" s="11">
        <v>42022</v>
      </c>
      <c r="G491" s="9">
        <v>4</v>
      </c>
      <c r="H491" s="9" t="s">
        <v>5</v>
      </c>
      <c r="I491" s="9" t="s">
        <v>13</v>
      </c>
      <c r="J491" s="9"/>
      <c r="K491" s="9"/>
    </row>
    <row r="492" spans="1:11" x14ac:dyDescent="0.25">
      <c r="A492" s="9"/>
      <c r="B492" s="9"/>
      <c r="C492" s="10"/>
      <c r="D492" s="9"/>
      <c r="E492" s="9"/>
      <c r="F492" s="11"/>
      <c r="G492" s="9"/>
      <c r="H492" s="9"/>
      <c r="I492" s="9"/>
      <c r="J492" s="9"/>
      <c r="K492" s="9"/>
    </row>
    <row r="493" spans="1:11" ht="210" customHeight="1" x14ac:dyDescent="0.25">
      <c r="A493" s="9" t="s">
        <v>0</v>
      </c>
      <c r="B493" s="9" t="s">
        <v>1</v>
      </c>
      <c r="C493" s="10" t="s">
        <v>433</v>
      </c>
      <c r="D493" s="9" t="s">
        <v>434</v>
      </c>
      <c r="E493" s="9" t="s">
        <v>412</v>
      </c>
      <c r="F493" s="9" t="s">
        <v>125</v>
      </c>
      <c r="G493" s="9">
        <v>4</v>
      </c>
      <c r="H493" s="9" t="s">
        <v>5</v>
      </c>
      <c r="I493" s="9" t="s">
        <v>21</v>
      </c>
      <c r="J493" s="9"/>
      <c r="K493" s="9"/>
    </row>
    <row r="494" spans="1:11" x14ac:dyDescent="0.25">
      <c r="A494" s="9"/>
      <c r="B494" s="9"/>
      <c r="C494" s="10"/>
      <c r="D494" s="9"/>
      <c r="E494" s="9"/>
      <c r="F494" s="9"/>
      <c r="G494" s="9"/>
      <c r="H494" s="9"/>
      <c r="I494" s="9"/>
      <c r="J494" s="9"/>
      <c r="K494" s="9"/>
    </row>
    <row r="495" spans="1:11" ht="210" customHeight="1" x14ac:dyDescent="0.25">
      <c r="A495" s="9" t="s">
        <v>0</v>
      </c>
      <c r="B495" s="9" t="s">
        <v>7</v>
      </c>
      <c r="C495" s="10" t="s">
        <v>435</v>
      </c>
      <c r="D495" s="9" t="s">
        <v>436</v>
      </c>
      <c r="E495" s="9" t="s">
        <v>437</v>
      </c>
      <c r="F495" s="11">
        <v>42053</v>
      </c>
      <c r="G495" s="9">
        <v>4</v>
      </c>
      <c r="H495" s="9" t="s">
        <v>5</v>
      </c>
      <c r="I495" s="9" t="s">
        <v>50</v>
      </c>
      <c r="J495" s="9"/>
      <c r="K495" s="9"/>
    </row>
    <row r="496" spans="1:11" x14ac:dyDescent="0.25">
      <c r="A496" s="9"/>
      <c r="B496" s="9"/>
      <c r="C496" s="10"/>
      <c r="D496" s="9"/>
      <c r="E496" s="9"/>
      <c r="F496" s="11"/>
      <c r="G496" s="9"/>
      <c r="H496" s="9"/>
      <c r="I496" s="9"/>
      <c r="J496" s="9"/>
      <c r="K496" s="9"/>
    </row>
    <row r="497" spans="1:11" ht="210" customHeight="1" x14ac:dyDescent="0.25">
      <c r="A497" s="9" t="s">
        <v>0</v>
      </c>
      <c r="B497" s="9" t="s">
        <v>7</v>
      </c>
      <c r="C497" s="10" t="s">
        <v>438</v>
      </c>
      <c r="D497" s="9" t="s">
        <v>439</v>
      </c>
      <c r="E497" s="9" t="s">
        <v>440</v>
      </c>
      <c r="F497" s="11">
        <v>42022</v>
      </c>
      <c r="G497" s="9">
        <v>4</v>
      </c>
      <c r="H497" s="9" t="s">
        <v>5</v>
      </c>
      <c r="I497" s="9" t="s">
        <v>25</v>
      </c>
      <c r="J497" s="9"/>
      <c r="K497" s="9"/>
    </row>
    <row r="498" spans="1:11" x14ac:dyDescent="0.25">
      <c r="A498" s="9"/>
      <c r="B498" s="9"/>
      <c r="C498" s="10"/>
      <c r="D498" s="9"/>
      <c r="E498" s="9"/>
      <c r="F498" s="11"/>
      <c r="G498" s="9"/>
      <c r="H498" s="9"/>
      <c r="I498" s="9"/>
      <c r="J498" s="9"/>
      <c r="K498" s="9"/>
    </row>
    <row r="499" spans="1:11" ht="195" customHeight="1" x14ac:dyDescent="0.25">
      <c r="A499" s="9" t="s">
        <v>0</v>
      </c>
      <c r="B499" s="9" t="s">
        <v>1</v>
      </c>
      <c r="C499" s="10" t="s">
        <v>441</v>
      </c>
      <c r="D499" s="9" t="s">
        <v>442</v>
      </c>
      <c r="E499" s="9" t="s">
        <v>437</v>
      </c>
      <c r="F499" s="9" t="s">
        <v>125</v>
      </c>
      <c r="G499" s="9">
        <v>4</v>
      </c>
      <c r="H499" s="9" t="s">
        <v>5</v>
      </c>
    </row>
    <row r="500" spans="1:11" x14ac:dyDescent="0.25">
      <c r="A500" s="9"/>
      <c r="B500" s="9"/>
      <c r="C500" s="10"/>
      <c r="D500" s="9"/>
      <c r="E500" s="9"/>
      <c r="F500" s="9"/>
      <c r="G500" s="9"/>
      <c r="H500" s="9"/>
    </row>
    <row r="503" spans="1:11" ht="195" customHeight="1" x14ac:dyDescent="0.25">
      <c r="A503" s="9" t="s">
        <v>0</v>
      </c>
      <c r="B503" s="9" t="s">
        <v>7</v>
      </c>
      <c r="C503" s="10" t="s">
        <v>443</v>
      </c>
      <c r="D503" s="9" t="s">
        <v>444</v>
      </c>
      <c r="E503" s="9" t="s">
        <v>445</v>
      </c>
      <c r="F503" s="11">
        <v>42081</v>
      </c>
      <c r="G503" s="9">
        <v>4</v>
      </c>
      <c r="H503" s="9" t="s">
        <v>5</v>
      </c>
      <c r="I503" s="9" t="s">
        <v>104</v>
      </c>
      <c r="J503" s="9"/>
      <c r="K503" s="9"/>
    </row>
    <row r="504" spans="1:11" x14ac:dyDescent="0.25">
      <c r="A504" s="9"/>
      <c r="B504" s="9"/>
      <c r="C504" s="10"/>
      <c r="D504" s="9"/>
      <c r="E504" s="9"/>
      <c r="F504" s="11"/>
      <c r="G504" s="9"/>
      <c r="H504" s="9"/>
      <c r="I504" s="9"/>
      <c r="J504" s="9"/>
      <c r="K504" s="9"/>
    </row>
    <row r="505" spans="1:11" ht="195" customHeight="1" x14ac:dyDescent="0.25">
      <c r="A505" s="9" t="s">
        <v>0</v>
      </c>
      <c r="B505" s="9" t="s">
        <v>7</v>
      </c>
      <c r="C505" s="10" t="s">
        <v>446</v>
      </c>
      <c r="D505" s="9" t="s">
        <v>447</v>
      </c>
      <c r="E505" s="9" t="s">
        <v>448</v>
      </c>
      <c r="F505" s="11">
        <v>42022</v>
      </c>
      <c r="G505" s="9">
        <v>4</v>
      </c>
      <c r="H505" s="9" t="s">
        <v>5</v>
      </c>
      <c r="I505" s="9" t="s">
        <v>30</v>
      </c>
      <c r="J505" s="9"/>
      <c r="K505" s="9"/>
    </row>
    <row r="506" spans="1:11" x14ac:dyDescent="0.25">
      <c r="A506" s="9"/>
      <c r="B506" s="9"/>
      <c r="C506" s="10"/>
      <c r="D506" s="9"/>
      <c r="E506" s="9"/>
      <c r="F506" s="11"/>
      <c r="G506" s="9"/>
      <c r="H506" s="9"/>
      <c r="I506" s="9"/>
      <c r="J506" s="9"/>
      <c r="K506" s="9"/>
    </row>
    <row r="507" spans="1:11" ht="210" customHeight="1" x14ac:dyDescent="0.25">
      <c r="A507" s="9" t="s">
        <v>0</v>
      </c>
      <c r="B507" s="9" t="s">
        <v>7</v>
      </c>
      <c r="C507" s="10" t="s">
        <v>449</v>
      </c>
      <c r="D507" s="9" t="s">
        <v>450</v>
      </c>
      <c r="E507" s="9" t="s">
        <v>451</v>
      </c>
      <c r="F507" s="11">
        <v>42081</v>
      </c>
      <c r="G507" s="9">
        <v>4</v>
      </c>
      <c r="H507" s="9" t="s">
        <v>5</v>
      </c>
      <c r="I507" s="9" t="s">
        <v>13</v>
      </c>
      <c r="J507" s="9"/>
      <c r="K507" s="9"/>
    </row>
    <row r="508" spans="1:11" x14ac:dyDescent="0.25">
      <c r="A508" s="9"/>
      <c r="B508" s="9"/>
      <c r="C508" s="10"/>
      <c r="D508" s="9"/>
      <c r="E508" s="9"/>
      <c r="F508" s="11"/>
      <c r="G508" s="9"/>
      <c r="H508" s="9"/>
      <c r="I508" s="9"/>
      <c r="J508" s="9"/>
      <c r="K508" s="9"/>
    </row>
    <row r="509" spans="1:11" ht="210" customHeight="1" x14ac:dyDescent="0.25">
      <c r="A509" s="9" t="s">
        <v>0</v>
      </c>
      <c r="B509" s="9" t="s">
        <v>7</v>
      </c>
      <c r="C509" s="10" t="s">
        <v>452</v>
      </c>
      <c r="D509" s="9" t="s">
        <v>453</v>
      </c>
      <c r="E509" s="9" t="s">
        <v>454</v>
      </c>
      <c r="F509" s="12">
        <v>12875</v>
      </c>
      <c r="G509" s="9">
        <v>4</v>
      </c>
      <c r="H509" s="9" t="s">
        <v>5</v>
      </c>
      <c r="I509" s="9" t="s">
        <v>25</v>
      </c>
      <c r="J509" s="9"/>
      <c r="K509" s="9"/>
    </row>
    <row r="510" spans="1:11" x14ac:dyDescent="0.25">
      <c r="A510" s="9"/>
      <c r="B510" s="9"/>
      <c r="C510" s="10"/>
      <c r="D510" s="9"/>
      <c r="E510" s="9"/>
      <c r="F510" s="12"/>
      <c r="G510" s="9"/>
      <c r="H510" s="9"/>
      <c r="I510" s="9"/>
      <c r="J510" s="9"/>
      <c r="K510" s="9"/>
    </row>
    <row r="511" spans="1:11" ht="210" customHeight="1" x14ac:dyDescent="0.25">
      <c r="A511" s="9" t="s">
        <v>0</v>
      </c>
      <c r="B511" s="9" t="s">
        <v>7</v>
      </c>
      <c r="C511" s="10" t="s">
        <v>455</v>
      </c>
      <c r="D511" s="9" t="s">
        <v>456</v>
      </c>
      <c r="E511" s="9" t="s">
        <v>432</v>
      </c>
      <c r="F511" s="9" t="s">
        <v>49</v>
      </c>
      <c r="G511" s="9">
        <v>4</v>
      </c>
      <c r="H511" s="9" t="s">
        <v>5</v>
      </c>
      <c r="I511" s="9" t="s">
        <v>6</v>
      </c>
      <c r="J511" s="9"/>
      <c r="K511" s="9"/>
    </row>
    <row r="512" spans="1:11" x14ac:dyDescent="0.25">
      <c r="A512" s="9"/>
      <c r="B512" s="9"/>
      <c r="C512" s="10"/>
      <c r="D512" s="9"/>
      <c r="E512" s="9"/>
      <c r="F512" s="9"/>
      <c r="G512" s="9"/>
      <c r="H512" s="9"/>
      <c r="I512" s="9"/>
      <c r="J512" s="9"/>
      <c r="K512" s="9"/>
    </row>
    <row r="513" spans="1:11" ht="210" customHeight="1" x14ac:dyDescent="0.25">
      <c r="A513" s="9" t="s">
        <v>0</v>
      </c>
      <c r="B513" s="9" t="s">
        <v>7</v>
      </c>
      <c r="C513" s="10" t="s">
        <v>457</v>
      </c>
      <c r="D513" s="9" t="s">
        <v>458</v>
      </c>
      <c r="E513" s="9" t="s">
        <v>429</v>
      </c>
      <c r="F513" s="9" t="s">
        <v>459</v>
      </c>
      <c r="G513" s="9">
        <v>4</v>
      </c>
      <c r="H513" s="9" t="s">
        <v>5</v>
      </c>
      <c r="I513" s="9" t="s">
        <v>13</v>
      </c>
      <c r="J513" s="9"/>
      <c r="K513" s="9"/>
    </row>
    <row r="514" spans="1:11" x14ac:dyDescent="0.25">
      <c r="A514" s="9"/>
      <c r="B514" s="9"/>
      <c r="C514" s="10"/>
      <c r="D514" s="9"/>
      <c r="E514" s="9"/>
      <c r="F514" s="9"/>
      <c r="G514" s="9"/>
      <c r="H514" s="9"/>
      <c r="I514" s="9"/>
      <c r="J514" s="9"/>
      <c r="K514" s="9"/>
    </row>
    <row r="515" spans="1:11" ht="210" customHeight="1" x14ac:dyDescent="0.25">
      <c r="A515" s="9" t="s">
        <v>0</v>
      </c>
      <c r="B515" s="9" t="s">
        <v>7</v>
      </c>
      <c r="C515" s="10" t="s">
        <v>460</v>
      </c>
      <c r="D515" s="9" t="s">
        <v>461</v>
      </c>
      <c r="E515" s="9" t="s">
        <v>103</v>
      </c>
      <c r="F515" s="9" t="s">
        <v>462</v>
      </c>
      <c r="G515" s="9">
        <v>4</v>
      </c>
      <c r="H515" s="9" t="s">
        <v>5</v>
      </c>
      <c r="I515" s="9" t="s">
        <v>25</v>
      </c>
      <c r="J515" s="9"/>
      <c r="K515" s="9"/>
    </row>
    <row r="516" spans="1:11" x14ac:dyDescent="0.25">
      <c r="A516" s="9"/>
      <c r="B516" s="9"/>
      <c r="C516" s="10"/>
      <c r="D516" s="9"/>
      <c r="E516" s="9"/>
      <c r="F516" s="9"/>
      <c r="G516" s="9"/>
      <c r="H516" s="9"/>
      <c r="I516" s="9"/>
      <c r="J516" s="9"/>
      <c r="K516" s="9"/>
    </row>
    <row r="517" spans="1:11" ht="210" customHeight="1" x14ac:dyDescent="0.25">
      <c r="A517" s="9" t="s">
        <v>0</v>
      </c>
      <c r="B517" s="9" t="s">
        <v>7</v>
      </c>
      <c r="C517" s="10" t="s">
        <v>463</v>
      </c>
      <c r="D517" s="9" t="s">
        <v>464</v>
      </c>
      <c r="E517" s="9" t="s">
        <v>465</v>
      </c>
      <c r="F517" s="11">
        <v>42019</v>
      </c>
      <c r="G517" s="9">
        <v>4</v>
      </c>
      <c r="H517" s="9" t="s">
        <v>17</v>
      </c>
      <c r="I517" s="9" t="s">
        <v>13</v>
      </c>
      <c r="J517" s="9"/>
      <c r="K517" s="9"/>
    </row>
    <row r="518" spans="1:11" x14ac:dyDescent="0.25">
      <c r="A518" s="9"/>
      <c r="B518" s="9"/>
      <c r="C518" s="10"/>
      <c r="D518" s="9"/>
      <c r="E518" s="9"/>
      <c r="F518" s="11"/>
      <c r="G518" s="9"/>
      <c r="H518" s="9"/>
      <c r="I518" s="9"/>
      <c r="J518" s="9"/>
      <c r="K518" s="9"/>
    </row>
    <row r="519" spans="1:11" ht="195" customHeight="1" x14ac:dyDescent="0.25">
      <c r="A519" s="9" t="s">
        <v>0</v>
      </c>
      <c r="B519" s="9" t="s">
        <v>7</v>
      </c>
      <c r="C519" s="10" t="s">
        <v>466</v>
      </c>
      <c r="D519" s="9" t="s">
        <v>467</v>
      </c>
      <c r="E519" s="9" t="s">
        <v>468</v>
      </c>
      <c r="F519" s="11">
        <v>42019</v>
      </c>
      <c r="G519" s="9">
        <v>4</v>
      </c>
      <c r="H519" s="9" t="s">
        <v>17</v>
      </c>
      <c r="I519" s="9" t="s">
        <v>34</v>
      </c>
      <c r="J519" s="9"/>
      <c r="K519" s="9"/>
    </row>
    <row r="520" spans="1:11" x14ac:dyDescent="0.25">
      <c r="A520" s="9"/>
      <c r="B520" s="9"/>
      <c r="C520" s="10"/>
      <c r="D520" s="9"/>
      <c r="E520" s="9"/>
      <c r="F520" s="11"/>
      <c r="G520" s="9"/>
      <c r="H520" s="9"/>
      <c r="I520" s="9"/>
      <c r="J520" s="9"/>
      <c r="K520" s="9"/>
    </row>
    <row r="521" spans="1:11" ht="210" customHeight="1" x14ac:dyDescent="0.25">
      <c r="A521" s="9" t="s">
        <v>0</v>
      </c>
      <c r="B521" s="9" t="s">
        <v>1</v>
      </c>
      <c r="C521" s="10" t="s">
        <v>469</v>
      </c>
      <c r="D521" s="9" t="s">
        <v>470</v>
      </c>
      <c r="E521" s="9" t="s">
        <v>448</v>
      </c>
      <c r="F521" s="9">
        <f>-1 / 20</f>
        <v>-0.05</v>
      </c>
      <c r="G521" s="9">
        <v>4</v>
      </c>
      <c r="H521" s="9" t="s">
        <v>17</v>
      </c>
      <c r="I521" s="9" t="s">
        <v>13</v>
      </c>
      <c r="J521" s="9"/>
      <c r="K521" s="9"/>
    </row>
    <row r="522" spans="1:11" x14ac:dyDescent="0.25">
      <c r="A522" s="9"/>
      <c r="B522" s="9"/>
      <c r="C522" s="10"/>
      <c r="D522" s="9"/>
      <c r="E522" s="9"/>
      <c r="F522" s="9"/>
      <c r="G522" s="9"/>
      <c r="H522" s="9"/>
      <c r="I522" s="9"/>
      <c r="J522" s="9"/>
      <c r="K522" s="9"/>
    </row>
    <row r="523" spans="1:11" ht="210" customHeight="1" x14ac:dyDescent="0.25">
      <c r="A523" s="9" t="s">
        <v>0</v>
      </c>
      <c r="B523" s="9" t="s">
        <v>1</v>
      </c>
      <c r="C523" s="10" t="s">
        <v>471</v>
      </c>
      <c r="D523" s="9" t="s">
        <v>472</v>
      </c>
      <c r="E523" s="9" t="s">
        <v>454</v>
      </c>
      <c r="F523" s="9">
        <f>-5 / 20</f>
        <v>-0.25</v>
      </c>
      <c r="G523" s="9">
        <v>4</v>
      </c>
      <c r="H523" s="9" t="s">
        <v>17</v>
      </c>
      <c r="I523" s="9" t="s">
        <v>50</v>
      </c>
      <c r="J523" s="9"/>
      <c r="K523" s="9"/>
    </row>
    <row r="524" spans="1:11" x14ac:dyDescent="0.25">
      <c r="A524" s="9"/>
      <c r="B524" s="9"/>
      <c r="C524" s="10"/>
      <c r="D524" s="9"/>
      <c r="E524" s="9"/>
      <c r="F524" s="9"/>
      <c r="G524" s="9"/>
      <c r="H524" s="9"/>
      <c r="I524" s="9"/>
      <c r="J524" s="9"/>
      <c r="K524" s="9"/>
    </row>
    <row r="525" spans="1:11" ht="210" customHeight="1" x14ac:dyDescent="0.25">
      <c r="A525" s="9" t="s">
        <v>0</v>
      </c>
      <c r="B525" s="9" t="s">
        <v>1</v>
      </c>
      <c r="C525" s="10" t="s">
        <v>473</v>
      </c>
      <c r="D525" s="9" t="s">
        <v>474</v>
      </c>
      <c r="E525" s="9" t="s">
        <v>465</v>
      </c>
      <c r="F525" s="9" t="s">
        <v>475</v>
      </c>
      <c r="G525" s="9">
        <v>4</v>
      </c>
      <c r="H525" s="9" t="s">
        <v>17</v>
      </c>
      <c r="I525" s="9" t="s">
        <v>10</v>
      </c>
      <c r="J525" s="9"/>
      <c r="K525" s="9"/>
    </row>
    <row r="526" spans="1:11" x14ac:dyDescent="0.25">
      <c r="A526" s="9"/>
      <c r="B526" s="9"/>
      <c r="C526" s="10"/>
      <c r="D526" s="9"/>
      <c r="E526" s="9"/>
      <c r="F526" s="9"/>
      <c r="G526" s="9"/>
      <c r="H526" s="9"/>
      <c r="I526" s="9"/>
      <c r="J526" s="9"/>
      <c r="K526" s="9"/>
    </row>
    <row r="527" spans="1:11" ht="195" customHeight="1" x14ac:dyDescent="0.25">
      <c r="A527" s="9" t="s">
        <v>0</v>
      </c>
      <c r="B527" s="9" t="s">
        <v>7</v>
      </c>
      <c r="C527" s="10" t="s">
        <v>476</v>
      </c>
      <c r="D527" s="9" t="s">
        <v>477</v>
      </c>
      <c r="E527" s="9" t="s">
        <v>468</v>
      </c>
      <c r="F527" s="11">
        <v>42109</v>
      </c>
      <c r="G527" s="9">
        <v>4</v>
      </c>
      <c r="H527" s="9" t="s">
        <v>17</v>
      </c>
      <c r="I527" s="9" t="s">
        <v>104</v>
      </c>
      <c r="J527" s="9"/>
      <c r="K527" s="9"/>
    </row>
    <row r="528" spans="1:11" x14ac:dyDescent="0.25">
      <c r="A528" s="9"/>
      <c r="B528" s="9"/>
      <c r="C528" s="10"/>
      <c r="D528" s="9"/>
      <c r="E528" s="9"/>
      <c r="F528" s="11"/>
      <c r="G528" s="9"/>
      <c r="H528" s="9"/>
      <c r="I528" s="9"/>
      <c r="J528" s="9"/>
      <c r="K528" s="9"/>
    </row>
    <row r="529" spans="1:11" ht="195" customHeight="1" x14ac:dyDescent="0.25">
      <c r="A529" s="9" t="s">
        <v>0</v>
      </c>
      <c r="B529" s="9" t="s">
        <v>7</v>
      </c>
      <c r="C529" s="10" t="s">
        <v>478</v>
      </c>
      <c r="D529" s="9" t="s">
        <v>479</v>
      </c>
      <c r="E529" s="9" t="s">
        <v>465</v>
      </c>
      <c r="F529" s="11">
        <v>42170</v>
      </c>
      <c r="G529" s="9">
        <v>4</v>
      </c>
      <c r="H529" s="9" t="s">
        <v>17</v>
      </c>
      <c r="I529" s="9" t="s">
        <v>63</v>
      </c>
      <c r="J529" s="9"/>
      <c r="K529" s="9"/>
    </row>
    <row r="530" spans="1:11" x14ac:dyDescent="0.25">
      <c r="A530" s="9"/>
      <c r="B530" s="9"/>
      <c r="C530" s="10"/>
      <c r="D530" s="9"/>
      <c r="E530" s="9"/>
      <c r="F530" s="11"/>
      <c r="G530" s="9"/>
      <c r="H530" s="9"/>
      <c r="I530" s="9"/>
      <c r="J530" s="9"/>
      <c r="K530" s="9"/>
    </row>
    <row r="531" spans="1:11" ht="210" customHeight="1" x14ac:dyDescent="0.25">
      <c r="A531" s="9" t="s">
        <v>0</v>
      </c>
      <c r="B531" s="9" t="s">
        <v>7</v>
      </c>
      <c r="C531" s="10" t="s">
        <v>480</v>
      </c>
      <c r="D531" s="9" t="s">
        <v>481</v>
      </c>
      <c r="E531" s="9" t="s">
        <v>482</v>
      </c>
      <c r="F531" s="9" t="s">
        <v>483</v>
      </c>
      <c r="G531" s="9">
        <v>4</v>
      </c>
      <c r="H531" s="9" t="s">
        <v>5</v>
      </c>
      <c r="I531" s="9" t="s">
        <v>10</v>
      </c>
      <c r="J531" s="9"/>
      <c r="K531" s="9"/>
    </row>
    <row r="532" spans="1:11" x14ac:dyDescent="0.25">
      <c r="A532" s="9"/>
      <c r="B532" s="9"/>
      <c r="C532" s="10"/>
      <c r="D532" s="9"/>
      <c r="E532" s="9"/>
      <c r="F532" s="9"/>
      <c r="G532" s="9"/>
      <c r="H532" s="9"/>
      <c r="I532" s="9"/>
      <c r="J532" s="9"/>
      <c r="K532" s="9"/>
    </row>
    <row r="533" spans="1:11" ht="195" customHeight="1" x14ac:dyDescent="0.25">
      <c r="A533" s="9" t="s">
        <v>0</v>
      </c>
      <c r="B533" s="9" t="s">
        <v>1</v>
      </c>
      <c r="C533" s="10" t="s">
        <v>484</v>
      </c>
      <c r="D533" s="9" t="s">
        <v>485</v>
      </c>
      <c r="E533" s="9" t="s">
        <v>486</v>
      </c>
      <c r="F533" s="9" t="s">
        <v>475</v>
      </c>
      <c r="G533" s="9">
        <v>4</v>
      </c>
    </row>
    <row r="534" spans="1:11" x14ac:dyDescent="0.25">
      <c r="A534" s="9"/>
      <c r="B534" s="9"/>
      <c r="C534" s="10"/>
      <c r="D534" s="9"/>
      <c r="E534" s="9"/>
      <c r="F534" s="9"/>
      <c r="G534" s="9"/>
    </row>
    <row r="537" spans="1:11" ht="180" customHeight="1" x14ac:dyDescent="0.25">
      <c r="A537" s="9" t="s">
        <v>0</v>
      </c>
      <c r="B537" s="9" t="s">
        <v>7</v>
      </c>
      <c r="C537" s="10" t="s">
        <v>487</v>
      </c>
      <c r="D537" s="9" t="s">
        <v>488</v>
      </c>
      <c r="E537" s="9" t="s">
        <v>489</v>
      </c>
      <c r="F537" s="9" t="s">
        <v>490</v>
      </c>
      <c r="G537" s="9">
        <v>4</v>
      </c>
      <c r="H537" s="9" t="s">
        <v>17</v>
      </c>
      <c r="I537" s="9" t="s">
        <v>21</v>
      </c>
      <c r="J537" s="9"/>
      <c r="K537" s="9"/>
    </row>
    <row r="538" spans="1:11" x14ac:dyDescent="0.25">
      <c r="A538" s="9"/>
      <c r="B538" s="9"/>
      <c r="C538" s="10"/>
      <c r="D538" s="9"/>
      <c r="E538" s="9"/>
      <c r="F538" s="9"/>
      <c r="G538" s="9"/>
      <c r="H538" s="9"/>
      <c r="I538" s="9"/>
      <c r="J538" s="9"/>
      <c r="K538" s="9"/>
    </row>
    <row r="539" spans="1:11" ht="180" customHeight="1" x14ac:dyDescent="0.25">
      <c r="A539" s="9" t="s">
        <v>0</v>
      </c>
      <c r="B539" s="9" t="s">
        <v>7</v>
      </c>
      <c r="C539" s="10" t="s">
        <v>491</v>
      </c>
      <c r="D539" s="9" t="s">
        <v>492</v>
      </c>
      <c r="E539" s="9" t="s">
        <v>493</v>
      </c>
      <c r="F539" s="12">
        <v>14642</v>
      </c>
      <c r="G539" s="9">
        <v>4</v>
      </c>
      <c r="H539" s="9" t="s">
        <v>17</v>
      </c>
      <c r="I539" s="9" t="s">
        <v>50</v>
      </c>
      <c r="J539" s="9"/>
      <c r="K539" s="9"/>
    </row>
    <row r="540" spans="1:11" x14ac:dyDescent="0.25">
      <c r="A540" s="9"/>
      <c r="B540" s="9"/>
      <c r="C540" s="10"/>
      <c r="D540" s="9"/>
      <c r="E540" s="9"/>
      <c r="F540" s="12"/>
      <c r="G540" s="9"/>
      <c r="H540" s="9"/>
      <c r="I540" s="9"/>
      <c r="J540" s="9"/>
      <c r="K540" s="9"/>
    </row>
    <row r="541" spans="1:11" ht="180" customHeight="1" x14ac:dyDescent="0.25">
      <c r="A541" s="9" t="s">
        <v>0</v>
      </c>
      <c r="B541" s="9" t="s">
        <v>1</v>
      </c>
      <c r="C541" s="10" t="s">
        <v>494</v>
      </c>
      <c r="D541" s="9" t="s">
        <v>495</v>
      </c>
      <c r="E541" s="9" t="s">
        <v>496</v>
      </c>
      <c r="F541" s="9">
        <f>-3 / 30</f>
        <v>-0.1</v>
      </c>
      <c r="G541" s="9">
        <v>4</v>
      </c>
      <c r="H541" s="9" t="s">
        <v>5</v>
      </c>
      <c r="I541" s="9" t="s">
        <v>25</v>
      </c>
      <c r="J541" s="9"/>
      <c r="K541" s="9"/>
    </row>
    <row r="542" spans="1:11" x14ac:dyDescent="0.25">
      <c r="A542" s="9"/>
      <c r="B542" s="9"/>
      <c r="C542" s="10"/>
      <c r="D542" s="9"/>
      <c r="E542" s="9"/>
      <c r="F542" s="9"/>
      <c r="G542" s="9"/>
      <c r="H542" s="9"/>
      <c r="I542" s="9"/>
      <c r="J542" s="9"/>
      <c r="K542" s="9"/>
    </row>
    <row r="543" spans="1:11" ht="180" customHeight="1" x14ac:dyDescent="0.25">
      <c r="A543" s="9" t="s">
        <v>0</v>
      </c>
      <c r="B543" s="9" t="s">
        <v>1</v>
      </c>
      <c r="C543" s="10" t="s">
        <v>497</v>
      </c>
      <c r="D543" s="9" t="s">
        <v>498</v>
      </c>
      <c r="E543" s="9" t="s">
        <v>499</v>
      </c>
      <c r="F543" s="9" t="s">
        <v>149</v>
      </c>
      <c r="G543" s="9">
        <v>4</v>
      </c>
      <c r="H543" s="9" t="s">
        <v>17</v>
      </c>
      <c r="I543" s="9" t="s">
        <v>30</v>
      </c>
      <c r="J543" s="9"/>
      <c r="K543" s="9"/>
    </row>
    <row r="544" spans="1:11" x14ac:dyDescent="0.25">
      <c r="A544" s="9"/>
      <c r="B544" s="9"/>
      <c r="C544" s="10"/>
      <c r="D544" s="9"/>
      <c r="E544" s="9"/>
      <c r="F544" s="9"/>
      <c r="G544" s="9"/>
      <c r="H544" s="9"/>
      <c r="I544" s="9"/>
      <c r="J544" s="9"/>
      <c r="K544" s="9"/>
    </row>
    <row r="545" spans="1:11" ht="195" customHeight="1" x14ac:dyDescent="0.25">
      <c r="A545" s="9" t="s">
        <v>0</v>
      </c>
      <c r="B545" s="9" t="s">
        <v>7</v>
      </c>
      <c r="C545" s="10" t="s">
        <v>500</v>
      </c>
      <c r="D545" s="9" t="s">
        <v>501</v>
      </c>
      <c r="E545" s="9" t="s">
        <v>502</v>
      </c>
      <c r="F545" s="11">
        <v>42051</v>
      </c>
      <c r="G545" s="9">
        <v>4</v>
      </c>
      <c r="H545" s="9" t="s">
        <v>17</v>
      </c>
      <c r="I545" s="9" t="s">
        <v>13</v>
      </c>
      <c r="J545" s="9"/>
      <c r="K545" s="9"/>
    </row>
    <row r="546" spans="1:11" x14ac:dyDescent="0.25">
      <c r="A546" s="9"/>
      <c r="B546" s="9"/>
      <c r="C546" s="10"/>
      <c r="D546" s="9"/>
      <c r="E546" s="9"/>
      <c r="F546" s="11"/>
      <c r="G546" s="9"/>
      <c r="H546" s="9"/>
      <c r="I546" s="9"/>
      <c r="J546" s="9"/>
      <c r="K546" s="9"/>
    </row>
    <row r="547" spans="1:11" ht="165" customHeight="1" x14ac:dyDescent="0.25">
      <c r="A547" s="9" t="s">
        <v>0</v>
      </c>
      <c r="B547" s="9" t="s">
        <v>7</v>
      </c>
      <c r="C547" s="10" t="s">
        <v>503</v>
      </c>
      <c r="D547" s="9" t="s">
        <v>504</v>
      </c>
      <c r="E547" s="9" t="s">
        <v>505</v>
      </c>
      <c r="F547" s="11">
        <v>42055</v>
      </c>
      <c r="G547" s="9">
        <v>4</v>
      </c>
      <c r="H547" s="9" t="s">
        <v>5</v>
      </c>
      <c r="I547" s="9" t="s">
        <v>63</v>
      </c>
      <c r="J547" s="9"/>
      <c r="K547" s="9"/>
    </row>
    <row r="548" spans="1:11" x14ac:dyDescent="0.25">
      <c r="A548" s="9"/>
      <c r="B548" s="9"/>
      <c r="C548" s="10"/>
      <c r="D548" s="9"/>
      <c r="E548" s="9"/>
      <c r="F548" s="11"/>
      <c r="G548" s="9"/>
      <c r="H548" s="9"/>
      <c r="I548" s="9"/>
      <c r="J548" s="9"/>
      <c r="K548" s="9"/>
    </row>
    <row r="549" spans="1:11" ht="225" customHeight="1" x14ac:dyDescent="0.25">
      <c r="A549" s="9" t="s">
        <v>0</v>
      </c>
      <c r="B549" s="9" t="s">
        <v>1</v>
      </c>
      <c r="C549" s="10" t="s">
        <v>506</v>
      </c>
      <c r="D549" s="9" t="s">
        <v>15</v>
      </c>
      <c r="E549" s="9" t="s">
        <v>507</v>
      </c>
      <c r="F549" s="9">
        <f>-4 / 20</f>
        <v>-0.2</v>
      </c>
      <c r="G549" s="9">
        <v>1</v>
      </c>
      <c r="H549" s="9" t="s">
        <v>17</v>
      </c>
      <c r="I549" s="9"/>
      <c r="J549" s="9"/>
      <c r="K549" s="9"/>
    </row>
    <row r="550" spans="1:11" x14ac:dyDescent="0.25">
      <c r="A550" s="9"/>
      <c r="B550" s="9"/>
      <c r="C550" s="10"/>
      <c r="D550" s="9"/>
      <c r="E550" s="9"/>
      <c r="F550" s="9"/>
      <c r="G550" s="9"/>
      <c r="H550" s="9"/>
      <c r="I550" s="9"/>
      <c r="J550" s="9"/>
      <c r="K550" s="9"/>
    </row>
    <row r="551" spans="1:11" ht="195" customHeight="1" x14ac:dyDescent="0.25">
      <c r="A551" s="9" t="s">
        <v>0</v>
      </c>
      <c r="B551" s="9" t="s">
        <v>1</v>
      </c>
      <c r="C551" s="10" t="s">
        <v>508</v>
      </c>
      <c r="D551" s="9" t="s">
        <v>509</v>
      </c>
      <c r="E551" s="9" t="s">
        <v>510</v>
      </c>
      <c r="F551" s="9" t="s">
        <v>511</v>
      </c>
      <c r="G551" s="9">
        <v>4</v>
      </c>
      <c r="H551" s="9" t="s">
        <v>17</v>
      </c>
      <c r="I551" s="9" t="s">
        <v>25</v>
      </c>
      <c r="J551" s="9"/>
      <c r="K551" s="9"/>
    </row>
    <row r="552" spans="1:11" x14ac:dyDescent="0.25">
      <c r="A552" s="9"/>
      <c r="B552" s="9"/>
      <c r="C552" s="10"/>
      <c r="D552" s="9"/>
      <c r="E552" s="9"/>
      <c r="F552" s="9"/>
      <c r="G552" s="9"/>
      <c r="H552" s="9"/>
      <c r="I552" s="9"/>
      <c r="J552" s="9"/>
      <c r="K552" s="9"/>
    </row>
    <row r="553" spans="1:11" ht="195" customHeight="1" x14ac:dyDescent="0.25">
      <c r="A553" s="9" t="s">
        <v>0</v>
      </c>
      <c r="B553" s="9" t="s">
        <v>1</v>
      </c>
      <c r="C553" s="10" t="s">
        <v>512</v>
      </c>
      <c r="D553" s="9" t="s">
        <v>513</v>
      </c>
      <c r="E553" s="9" t="s">
        <v>496</v>
      </c>
      <c r="F553" s="9" t="s">
        <v>514</v>
      </c>
      <c r="G553" s="9">
        <v>4</v>
      </c>
      <c r="H553" s="9" t="s">
        <v>5</v>
      </c>
      <c r="I553" s="9" t="s">
        <v>30</v>
      </c>
      <c r="J553" s="9"/>
      <c r="K553" s="9"/>
    </row>
    <row r="554" spans="1:11" x14ac:dyDescent="0.25">
      <c r="A554" s="9"/>
      <c r="B554" s="9"/>
      <c r="C554" s="10"/>
      <c r="D554" s="9"/>
      <c r="E554" s="9"/>
      <c r="F554" s="9"/>
      <c r="G554" s="9"/>
      <c r="H554" s="9"/>
      <c r="I554" s="9"/>
      <c r="J554" s="9"/>
      <c r="K554" s="9"/>
    </row>
    <row r="555" spans="1:11" ht="165" customHeight="1" x14ac:dyDescent="0.25">
      <c r="A555" s="9" t="s">
        <v>0</v>
      </c>
      <c r="B555" s="9" t="s">
        <v>1</v>
      </c>
      <c r="C555" s="10" t="s">
        <v>515</v>
      </c>
      <c r="D555" s="9" t="s">
        <v>516</v>
      </c>
      <c r="E555" s="9" t="s">
        <v>517</v>
      </c>
      <c r="F555" s="9">
        <f>-4 / 18</f>
        <v>-0.22222222222222221</v>
      </c>
      <c r="G555" s="9">
        <v>4</v>
      </c>
      <c r="H555" s="9" t="s">
        <v>5</v>
      </c>
      <c r="I555" s="9" t="s">
        <v>30</v>
      </c>
      <c r="J555" s="9"/>
      <c r="K555" s="9"/>
    </row>
    <row r="556" spans="1:11" x14ac:dyDescent="0.25">
      <c r="A556" s="9"/>
      <c r="B556" s="9"/>
      <c r="C556" s="10"/>
      <c r="D556" s="9"/>
      <c r="E556" s="9"/>
      <c r="F556" s="9"/>
      <c r="G556" s="9"/>
      <c r="H556" s="9"/>
      <c r="I556" s="9"/>
      <c r="J556" s="9"/>
      <c r="K556" s="9"/>
    </row>
    <row r="557" spans="1:11" ht="195" customHeight="1" x14ac:dyDescent="0.25">
      <c r="A557" s="9" t="s">
        <v>0</v>
      </c>
      <c r="B557" s="9" t="s">
        <v>1</v>
      </c>
      <c r="C557" s="10" t="s">
        <v>518</v>
      </c>
      <c r="D557" s="9" t="s">
        <v>519</v>
      </c>
      <c r="E557" s="9" t="s">
        <v>520</v>
      </c>
      <c r="F557" s="11">
        <v>42047</v>
      </c>
      <c r="G557" s="9">
        <v>4</v>
      </c>
      <c r="H557" s="9" t="s">
        <v>17</v>
      </c>
      <c r="I557" s="9" t="s">
        <v>30</v>
      </c>
      <c r="J557" s="9"/>
      <c r="K557" s="9"/>
    </row>
    <row r="558" spans="1:11" x14ac:dyDescent="0.25">
      <c r="A558" s="9"/>
      <c r="B558" s="9"/>
      <c r="C558" s="10"/>
      <c r="D558" s="9"/>
      <c r="E558" s="9"/>
      <c r="F558" s="11"/>
      <c r="G558" s="9"/>
      <c r="H558" s="9"/>
      <c r="I558" s="9"/>
      <c r="J558" s="9"/>
      <c r="K558" s="9"/>
    </row>
    <row r="559" spans="1:11" ht="180" customHeight="1" x14ac:dyDescent="0.25">
      <c r="A559" s="9" t="s">
        <v>0</v>
      </c>
      <c r="B559" s="9" t="s">
        <v>1</v>
      </c>
      <c r="C559" s="10" t="s">
        <v>521</v>
      </c>
      <c r="D559" s="9" t="s">
        <v>522</v>
      </c>
      <c r="E559" s="9" t="s">
        <v>507</v>
      </c>
      <c r="F559" s="9">
        <f>-1 / 20</f>
        <v>-0.05</v>
      </c>
      <c r="G559" s="9">
        <v>4</v>
      </c>
      <c r="H559" s="9" t="s">
        <v>17</v>
      </c>
      <c r="I559" s="9" t="s">
        <v>104</v>
      </c>
      <c r="J559" s="9"/>
      <c r="K559" s="9"/>
    </row>
    <row r="560" spans="1:11" x14ac:dyDescent="0.25">
      <c r="A560" s="9"/>
      <c r="B560" s="9"/>
      <c r="C560" s="10"/>
      <c r="D560" s="9"/>
      <c r="E560" s="9"/>
      <c r="F560" s="9"/>
      <c r="G560" s="9"/>
      <c r="H560" s="9"/>
      <c r="I560" s="9"/>
      <c r="J560" s="9"/>
      <c r="K560" s="9"/>
    </row>
    <row r="561" spans="1:11" ht="180" customHeight="1" x14ac:dyDescent="0.25">
      <c r="A561" s="9" t="s">
        <v>0</v>
      </c>
      <c r="B561" s="9" t="s">
        <v>1</v>
      </c>
      <c r="C561" s="10" t="s">
        <v>523</v>
      </c>
      <c r="D561" s="9" t="s">
        <v>524</v>
      </c>
      <c r="E561" s="9" t="s">
        <v>525</v>
      </c>
      <c r="F561" s="9">
        <f>-2 / 20</f>
        <v>-0.1</v>
      </c>
      <c r="G561" s="9">
        <v>4</v>
      </c>
      <c r="H561" s="9" t="s">
        <v>17</v>
      </c>
      <c r="I561" s="9" t="s">
        <v>30</v>
      </c>
      <c r="J561" s="9" t="s">
        <v>526</v>
      </c>
      <c r="K561" s="9"/>
    </row>
    <row r="562" spans="1:11" x14ac:dyDescent="0.25">
      <c r="A562" s="9"/>
      <c r="B562" s="9"/>
      <c r="C562" s="10"/>
      <c r="D562" s="9"/>
      <c r="E562" s="9"/>
      <c r="F562" s="9"/>
      <c r="G562" s="9"/>
      <c r="H562" s="9"/>
      <c r="I562" s="9"/>
      <c r="J562" s="9"/>
      <c r="K562" s="9"/>
    </row>
    <row r="563" spans="1:11" ht="225" customHeight="1" x14ac:dyDescent="0.25">
      <c r="A563" s="9" t="s">
        <v>0</v>
      </c>
      <c r="B563" s="9" t="s">
        <v>7</v>
      </c>
      <c r="C563" s="10" t="s">
        <v>527</v>
      </c>
      <c r="D563" s="9" t="s">
        <v>15</v>
      </c>
      <c r="E563" s="9" t="s">
        <v>66</v>
      </c>
      <c r="F563" s="9" t="s">
        <v>16</v>
      </c>
      <c r="G563" s="9">
        <v>4</v>
      </c>
      <c r="H563" s="9" t="s">
        <v>17</v>
      </c>
      <c r="I563" s="9"/>
      <c r="J563" s="9"/>
      <c r="K563" s="9"/>
    </row>
    <row r="564" spans="1:11" x14ac:dyDescent="0.25">
      <c r="A564" s="9"/>
      <c r="B564" s="9"/>
      <c r="C564" s="10"/>
      <c r="D564" s="9"/>
      <c r="E564" s="9"/>
      <c r="F564" s="9"/>
      <c r="G564" s="9"/>
      <c r="H564" s="9"/>
      <c r="I564" s="9"/>
      <c r="J564" s="9"/>
      <c r="K564" s="9"/>
    </row>
    <row r="565" spans="1:11" ht="225" customHeight="1" x14ac:dyDescent="0.25">
      <c r="A565" s="9" t="s">
        <v>0</v>
      </c>
      <c r="B565" s="9" t="s">
        <v>7</v>
      </c>
      <c r="C565" s="10" t="s">
        <v>528</v>
      </c>
      <c r="D565" s="9" t="s">
        <v>15</v>
      </c>
      <c r="E565" s="9" t="s">
        <v>66</v>
      </c>
      <c r="F565" s="9" t="s">
        <v>16</v>
      </c>
      <c r="G565" s="9">
        <v>2</v>
      </c>
      <c r="H565" s="9" t="s">
        <v>17</v>
      </c>
      <c r="I565" s="9"/>
      <c r="J565" s="9"/>
      <c r="K565" s="9"/>
    </row>
    <row r="566" spans="1:11" x14ac:dyDescent="0.25">
      <c r="A566" s="9"/>
      <c r="B566" s="9"/>
      <c r="C566" s="10"/>
      <c r="D566" s="9"/>
      <c r="E566" s="9"/>
      <c r="F566" s="9"/>
      <c r="G566" s="9"/>
      <c r="H566" s="9"/>
      <c r="I566" s="9"/>
      <c r="J566" s="9"/>
      <c r="K566" s="9"/>
    </row>
    <row r="567" spans="1:11" ht="225" customHeight="1" x14ac:dyDescent="0.25">
      <c r="A567" s="9" t="s">
        <v>0</v>
      </c>
      <c r="B567" s="9" t="s">
        <v>7</v>
      </c>
      <c r="C567" s="10" t="s">
        <v>529</v>
      </c>
      <c r="D567" s="9" t="s">
        <v>15</v>
      </c>
      <c r="E567" s="9" t="s">
        <v>66</v>
      </c>
      <c r="F567" s="9" t="s">
        <v>73</v>
      </c>
      <c r="G567" s="9">
        <v>2</v>
      </c>
      <c r="H567" s="9" t="s">
        <v>17</v>
      </c>
      <c r="I567" s="9"/>
      <c r="J567" s="9"/>
      <c r="K567" s="9"/>
    </row>
    <row r="568" spans="1:11" x14ac:dyDescent="0.25">
      <c r="A568" s="9"/>
      <c r="B568" s="9"/>
      <c r="C568" s="10"/>
      <c r="D568" s="9"/>
      <c r="E568" s="9"/>
      <c r="F568" s="9"/>
      <c r="G568" s="9"/>
      <c r="H568" s="9"/>
      <c r="I568" s="9"/>
      <c r="J568" s="9"/>
      <c r="K568" s="9"/>
    </row>
    <row r="569" spans="1:11" ht="225" customHeight="1" x14ac:dyDescent="0.25">
      <c r="A569" s="9" t="s">
        <v>0</v>
      </c>
      <c r="B569" s="9" t="s">
        <v>7</v>
      </c>
      <c r="C569" s="10" t="s">
        <v>530</v>
      </c>
      <c r="D569" s="9" t="s">
        <v>15</v>
      </c>
      <c r="E569" s="9" t="s">
        <v>66</v>
      </c>
      <c r="F569" s="9" t="s">
        <v>67</v>
      </c>
      <c r="G569" s="9">
        <v>1</v>
      </c>
      <c r="H569" s="9" t="s">
        <v>17</v>
      </c>
      <c r="I569" s="9"/>
      <c r="J569" s="9"/>
      <c r="K569" s="9"/>
    </row>
    <row r="570" spans="1:11" x14ac:dyDescent="0.25">
      <c r="A570" s="9"/>
      <c r="B570" s="9"/>
      <c r="C570" s="10"/>
      <c r="D570" s="9"/>
      <c r="E570" s="9"/>
      <c r="F570" s="9"/>
      <c r="G570" s="9"/>
      <c r="H570" s="9"/>
      <c r="I570" s="9"/>
      <c r="J570" s="9"/>
      <c r="K570" s="9"/>
    </row>
    <row r="571" spans="1:11" ht="225" customHeight="1" x14ac:dyDescent="0.25">
      <c r="A571" s="9" t="s">
        <v>0</v>
      </c>
      <c r="B571" s="9" t="s">
        <v>7</v>
      </c>
      <c r="C571" s="10" t="s">
        <v>531</v>
      </c>
      <c r="D571" s="9" t="s">
        <v>15</v>
      </c>
      <c r="E571" s="9" t="s">
        <v>66</v>
      </c>
      <c r="F571" s="9" t="s">
        <v>16</v>
      </c>
      <c r="G571" s="9">
        <v>2</v>
      </c>
      <c r="H571" s="9" t="s">
        <v>17</v>
      </c>
      <c r="I571" s="9"/>
      <c r="J571" s="9"/>
      <c r="K571" s="9"/>
    </row>
    <row r="572" spans="1:11" x14ac:dyDescent="0.25">
      <c r="A572" s="9"/>
      <c r="B572" s="9"/>
      <c r="C572" s="10"/>
      <c r="D572" s="9"/>
      <c r="E572" s="9"/>
      <c r="F572" s="9"/>
      <c r="G572" s="9"/>
      <c r="H572" s="9"/>
      <c r="I572" s="9"/>
      <c r="J572" s="9"/>
      <c r="K572" s="9"/>
    </row>
    <row r="573" spans="1:11" ht="225" customHeight="1" x14ac:dyDescent="0.25">
      <c r="A573" s="9" t="s">
        <v>0</v>
      </c>
      <c r="B573" s="9" t="s">
        <v>7</v>
      </c>
      <c r="C573" s="10" t="s">
        <v>532</v>
      </c>
      <c r="D573" s="9" t="s">
        <v>15</v>
      </c>
      <c r="E573" s="9" t="s">
        <v>66</v>
      </c>
      <c r="F573" s="9" t="s">
        <v>73</v>
      </c>
      <c r="G573" s="9">
        <v>2</v>
      </c>
      <c r="H573" s="9" t="s">
        <v>17</v>
      </c>
      <c r="I573" s="9"/>
      <c r="J573" s="9"/>
      <c r="K573" s="9"/>
    </row>
    <row r="574" spans="1:11" x14ac:dyDescent="0.25">
      <c r="A574" s="9"/>
      <c r="B574" s="9"/>
      <c r="C574" s="10"/>
      <c r="D574" s="9"/>
      <c r="E574" s="9"/>
      <c r="F574" s="9"/>
      <c r="G574" s="9"/>
      <c r="H574" s="9"/>
      <c r="I574" s="9"/>
      <c r="J574" s="9"/>
      <c r="K574" s="9"/>
    </row>
    <row r="575" spans="1:11" ht="165" customHeight="1" x14ac:dyDescent="0.25">
      <c r="A575" s="9" t="s">
        <v>0</v>
      </c>
      <c r="B575" s="9" t="s">
        <v>1</v>
      </c>
      <c r="C575" s="10" t="s">
        <v>533</v>
      </c>
      <c r="D575" s="9" t="s">
        <v>534</v>
      </c>
      <c r="E575" s="9" t="s">
        <v>517</v>
      </c>
      <c r="F575" s="9">
        <f>-2 / 12</f>
        <v>-0.16666666666666666</v>
      </c>
      <c r="G575" s="9">
        <v>4</v>
      </c>
      <c r="H575" s="9" t="s">
        <v>17</v>
      </c>
    </row>
    <row r="576" spans="1:11" x14ac:dyDescent="0.25">
      <c r="A576" s="9"/>
      <c r="B576" s="9"/>
      <c r="C576" s="10"/>
      <c r="D576" s="9"/>
      <c r="E576" s="9"/>
      <c r="F576" s="9"/>
      <c r="G576" s="9"/>
      <c r="H576" s="9"/>
    </row>
    <row r="579" spans="1:11" ht="225" customHeight="1" x14ac:dyDescent="0.25">
      <c r="A579" s="9" t="s">
        <v>0</v>
      </c>
      <c r="B579" s="9" t="s">
        <v>7</v>
      </c>
      <c r="C579" s="10" t="s">
        <v>535</v>
      </c>
      <c r="D579" s="9" t="s">
        <v>15</v>
      </c>
      <c r="E579" s="9" t="s">
        <v>247</v>
      </c>
      <c r="F579" s="9" t="s">
        <v>536</v>
      </c>
      <c r="G579" s="9">
        <v>1</v>
      </c>
      <c r="H579" s="9" t="s">
        <v>17</v>
      </c>
      <c r="I579" s="9"/>
      <c r="J579" s="9"/>
      <c r="K579" s="9"/>
    </row>
    <row r="580" spans="1:11" x14ac:dyDescent="0.25">
      <c r="A580" s="9"/>
      <c r="B580" s="9"/>
      <c r="C580" s="10"/>
      <c r="D580" s="9"/>
      <c r="E580" s="9"/>
      <c r="F580" s="9"/>
      <c r="G580" s="9"/>
      <c r="H580" s="9"/>
      <c r="I580" s="9"/>
      <c r="J580" s="9"/>
      <c r="K580" s="9"/>
    </row>
    <row r="581" spans="1:11" ht="225" customHeight="1" x14ac:dyDescent="0.25">
      <c r="A581" s="9" t="s">
        <v>0</v>
      </c>
      <c r="B581" s="9" t="s">
        <v>7</v>
      </c>
      <c r="C581" s="10" t="s">
        <v>537</v>
      </c>
      <c r="D581" s="9" t="s">
        <v>15</v>
      </c>
      <c r="E581" s="9" t="s">
        <v>66</v>
      </c>
      <c r="F581" s="9" t="s">
        <v>100</v>
      </c>
      <c r="G581" s="9">
        <v>2</v>
      </c>
      <c r="H581" s="9" t="s">
        <v>17</v>
      </c>
      <c r="I581" s="9"/>
      <c r="J581" s="9"/>
      <c r="K581" s="9"/>
    </row>
    <row r="582" spans="1:11" x14ac:dyDescent="0.25">
      <c r="A582" s="9"/>
      <c r="B582" s="9"/>
      <c r="C582" s="10"/>
      <c r="D582" s="9"/>
      <c r="E582" s="9"/>
      <c r="F582" s="9"/>
      <c r="G582" s="9"/>
      <c r="H582" s="9"/>
      <c r="I582" s="9"/>
      <c r="J582" s="9"/>
      <c r="K582" s="9"/>
    </row>
    <row r="583" spans="1:11" ht="195" customHeight="1" x14ac:dyDescent="0.25">
      <c r="A583" s="9" t="s">
        <v>0</v>
      </c>
      <c r="B583" s="9" t="s">
        <v>7</v>
      </c>
      <c r="C583" s="10" t="s">
        <v>538</v>
      </c>
      <c r="D583" s="9" t="s">
        <v>539</v>
      </c>
      <c r="E583" s="9" t="s">
        <v>540</v>
      </c>
      <c r="F583" s="11">
        <v>42055</v>
      </c>
      <c r="G583" s="9">
        <v>4</v>
      </c>
      <c r="H583" s="9" t="s">
        <v>5</v>
      </c>
      <c r="I583" s="9" t="s">
        <v>25</v>
      </c>
      <c r="J583" s="9"/>
      <c r="K583" s="9"/>
    </row>
    <row r="584" spans="1:11" x14ac:dyDescent="0.25">
      <c r="A584" s="9"/>
      <c r="B584" s="9"/>
      <c r="C584" s="10"/>
      <c r="D584" s="9"/>
      <c r="E584" s="9"/>
      <c r="F584" s="11"/>
      <c r="G584" s="9"/>
      <c r="H584" s="9"/>
      <c r="I584" s="9"/>
      <c r="J584" s="9"/>
      <c r="K584" s="9"/>
    </row>
    <row r="585" spans="1:11" ht="195" customHeight="1" x14ac:dyDescent="0.25">
      <c r="A585" s="9" t="s">
        <v>0</v>
      </c>
      <c r="B585" s="9" t="s">
        <v>7</v>
      </c>
      <c r="C585" s="10" t="s">
        <v>541</v>
      </c>
      <c r="D585" s="9" t="s">
        <v>542</v>
      </c>
      <c r="E585" s="9" t="s">
        <v>197</v>
      </c>
      <c r="F585" s="11">
        <v>42055</v>
      </c>
      <c r="G585" s="9">
        <v>4</v>
      </c>
      <c r="H585" s="9" t="s">
        <v>5</v>
      </c>
      <c r="I585" s="9" t="s">
        <v>37</v>
      </c>
      <c r="J585" s="9"/>
      <c r="K585" s="9"/>
    </row>
    <row r="586" spans="1:11" x14ac:dyDescent="0.25">
      <c r="A586" s="9"/>
      <c r="B586" s="9"/>
      <c r="C586" s="10"/>
      <c r="D586" s="9"/>
      <c r="E586" s="9"/>
      <c r="F586" s="11"/>
      <c r="G586" s="9"/>
      <c r="H586" s="9"/>
      <c r="I586" s="9"/>
      <c r="J586" s="9"/>
      <c r="K586" s="9"/>
    </row>
    <row r="587" spans="1:11" ht="195" customHeight="1" x14ac:dyDescent="0.25">
      <c r="A587" s="9" t="s">
        <v>0</v>
      </c>
      <c r="B587" s="9" t="s">
        <v>7</v>
      </c>
      <c r="C587" s="10" t="s">
        <v>543</v>
      </c>
      <c r="D587" s="9" t="s">
        <v>544</v>
      </c>
      <c r="E587" s="9" t="s">
        <v>197</v>
      </c>
      <c r="F587" s="11">
        <v>42267</v>
      </c>
      <c r="G587" s="9">
        <v>4</v>
      </c>
      <c r="H587" s="9" t="s">
        <v>5</v>
      </c>
      <c r="I587" s="9" t="s">
        <v>13</v>
      </c>
      <c r="J587" s="9"/>
      <c r="K587" s="9"/>
    </row>
    <row r="588" spans="1:11" x14ac:dyDescent="0.25">
      <c r="A588" s="9"/>
      <c r="B588" s="9"/>
      <c r="C588" s="10"/>
      <c r="D588" s="9"/>
      <c r="E588" s="9"/>
      <c r="F588" s="11"/>
      <c r="G588" s="9"/>
      <c r="H588" s="9"/>
      <c r="I588" s="9"/>
      <c r="J588" s="9"/>
      <c r="K588" s="9"/>
    </row>
    <row r="589" spans="1:11" ht="195" customHeight="1" x14ac:dyDescent="0.25">
      <c r="A589" s="9" t="s">
        <v>0</v>
      </c>
      <c r="B589" s="9" t="s">
        <v>7</v>
      </c>
      <c r="C589" s="10" t="s">
        <v>545</v>
      </c>
      <c r="D589" s="9" t="s">
        <v>546</v>
      </c>
      <c r="E589" s="9" t="s">
        <v>547</v>
      </c>
      <c r="F589" s="11">
        <v>42236</v>
      </c>
      <c r="G589" s="9">
        <v>4</v>
      </c>
      <c r="H589" s="9" t="s">
        <v>5</v>
      </c>
      <c r="I589" s="9" t="s">
        <v>6</v>
      </c>
      <c r="J589" s="9"/>
      <c r="K589" s="9"/>
    </row>
    <row r="590" spans="1:11" x14ac:dyDescent="0.25">
      <c r="A590" s="9"/>
      <c r="B590" s="9"/>
      <c r="C590" s="10"/>
      <c r="D590" s="9"/>
      <c r="E590" s="9"/>
      <c r="F590" s="11"/>
      <c r="G590" s="9"/>
      <c r="H590" s="9"/>
      <c r="I590" s="9"/>
      <c r="J590" s="9"/>
      <c r="K590" s="9"/>
    </row>
    <row r="591" spans="1:11" ht="195" customHeight="1" x14ac:dyDescent="0.25">
      <c r="A591" s="9" t="s">
        <v>0</v>
      </c>
      <c r="B591" s="9" t="s">
        <v>7</v>
      </c>
      <c r="C591" s="10" t="s">
        <v>548</v>
      </c>
      <c r="D591" s="9" t="s">
        <v>549</v>
      </c>
      <c r="E591" s="9" t="s">
        <v>547</v>
      </c>
      <c r="F591" s="11">
        <v>42236</v>
      </c>
      <c r="G591" s="9">
        <v>4</v>
      </c>
      <c r="H591" s="9" t="s">
        <v>5</v>
      </c>
      <c r="I591" s="9" t="s">
        <v>25</v>
      </c>
      <c r="J591" s="9"/>
      <c r="K591" s="9"/>
    </row>
    <row r="592" spans="1:11" x14ac:dyDescent="0.25">
      <c r="A592" s="9"/>
      <c r="B592" s="9"/>
      <c r="C592" s="10"/>
      <c r="D592" s="9"/>
      <c r="E592" s="9"/>
      <c r="F592" s="11"/>
      <c r="G592" s="9"/>
      <c r="H592" s="9"/>
      <c r="I592" s="9"/>
      <c r="J592" s="9"/>
      <c r="K592" s="9"/>
    </row>
    <row r="593" spans="1:11" ht="195" customHeight="1" x14ac:dyDescent="0.25">
      <c r="A593" s="9" t="s">
        <v>0</v>
      </c>
      <c r="B593" s="9" t="s">
        <v>1</v>
      </c>
      <c r="C593" s="10" t="s">
        <v>550</v>
      </c>
      <c r="D593" s="9" t="s">
        <v>551</v>
      </c>
      <c r="E593" s="9" t="s">
        <v>540</v>
      </c>
      <c r="F593" s="9">
        <f>-1 / 15</f>
        <v>-6.6666666666666666E-2</v>
      </c>
      <c r="G593" s="9">
        <v>4</v>
      </c>
      <c r="H593" s="9" t="s">
        <v>5</v>
      </c>
      <c r="I593" s="9" t="s">
        <v>37</v>
      </c>
    </row>
    <row r="594" spans="1:11" x14ac:dyDescent="0.25">
      <c r="A594" s="9"/>
      <c r="B594" s="9"/>
      <c r="C594" s="10"/>
      <c r="D594" s="9"/>
      <c r="E594" s="9"/>
      <c r="F594" s="9"/>
      <c r="G594" s="9"/>
      <c r="H594" s="9"/>
      <c r="I594" s="9"/>
    </row>
    <row r="597" spans="1:11" ht="195" customHeight="1" x14ac:dyDescent="0.25">
      <c r="A597" s="9" t="s">
        <v>0</v>
      </c>
      <c r="B597" s="9" t="s">
        <v>7</v>
      </c>
      <c r="C597" s="10" t="s">
        <v>552</v>
      </c>
      <c r="D597" s="9" t="s">
        <v>553</v>
      </c>
      <c r="E597" s="9" t="s">
        <v>547</v>
      </c>
      <c r="F597" s="11">
        <v>42231</v>
      </c>
      <c r="G597" s="9">
        <v>4</v>
      </c>
      <c r="H597" s="9" t="s">
        <v>5</v>
      </c>
      <c r="I597" s="9" t="s">
        <v>50</v>
      </c>
      <c r="J597" s="9"/>
      <c r="K597" s="9"/>
    </row>
    <row r="598" spans="1:11" x14ac:dyDescent="0.25">
      <c r="A598" s="9"/>
      <c r="B598" s="9"/>
      <c r="C598" s="10"/>
      <c r="D598" s="9"/>
      <c r="E598" s="9"/>
      <c r="F598" s="11"/>
      <c r="G598" s="9"/>
      <c r="H598" s="9"/>
      <c r="I598" s="9"/>
      <c r="J598" s="9"/>
      <c r="K598" s="9"/>
    </row>
    <row r="599" spans="1:11" ht="225" customHeight="1" x14ac:dyDescent="0.25">
      <c r="A599" s="9" t="s">
        <v>0</v>
      </c>
      <c r="B599" s="9" t="s">
        <v>7</v>
      </c>
      <c r="C599" s="10" t="s">
        <v>554</v>
      </c>
      <c r="D599" s="9" t="s">
        <v>15</v>
      </c>
      <c r="E599" s="9" t="s">
        <v>540</v>
      </c>
      <c r="F599" s="9" t="s">
        <v>99</v>
      </c>
      <c r="G599" s="9">
        <v>1</v>
      </c>
      <c r="H599" s="9" t="s">
        <v>17</v>
      </c>
      <c r="I599" s="9"/>
      <c r="J599" s="9"/>
      <c r="K599" s="9"/>
    </row>
    <row r="600" spans="1:11" x14ac:dyDescent="0.25">
      <c r="A600" s="9"/>
      <c r="B600" s="9"/>
      <c r="C600" s="10"/>
      <c r="D600" s="9"/>
      <c r="E600" s="9"/>
      <c r="F600" s="9"/>
      <c r="G600" s="9"/>
      <c r="H600" s="9"/>
      <c r="I600" s="9"/>
      <c r="J600" s="9"/>
      <c r="K600" s="9"/>
    </row>
    <row r="601" spans="1:11" ht="225" customHeight="1" x14ac:dyDescent="0.25">
      <c r="A601" s="9" t="s">
        <v>0</v>
      </c>
      <c r="B601" s="9" t="s">
        <v>7</v>
      </c>
      <c r="C601" s="10" t="s">
        <v>555</v>
      </c>
      <c r="D601" s="9" t="s">
        <v>15</v>
      </c>
      <c r="E601" s="9" t="s">
        <v>556</v>
      </c>
      <c r="F601" s="9" t="s">
        <v>71</v>
      </c>
      <c r="G601" s="9">
        <v>1</v>
      </c>
      <c r="H601" s="9" t="s">
        <v>17</v>
      </c>
      <c r="I601" s="9"/>
      <c r="J601" s="9"/>
      <c r="K601" s="9"/>
    </row>
    <row r="602" spans="1:11" x14ac:dyDescent="0.25">
      <c r="A602" s="9"/>
      <c r="B602" s="9"/>
      <c r="C602" s="10"/>
      <c r="D602" s="9"/>
      <c r="E602" s="9"/>
      <c r="F602" s="9"/>
      <c r="G602" s="9"/>
      <c r="H602" s="9"/>
      <c r="I602" s="9"/>
      <c r="J602" s="9"/>
      <c r="K602" s="9"/>
    </row>
    <row r="603" spans="1:11" ht="225" customHeight="1" x14ac:dyDescent="0.25">
      <c r="A603" s="9" t="s">
        <v>0</v>
      </c>
      <c r="B603" s="9" t="s">
        <v>7</v>
      </c>
      <c r="C603" s="10" t="s">
        <v>557</v>
      </c>
      <c r="D603" s="9" t="s">
        <v>15</v>
      </c>
      <c r="E603" s="9" t="s">
        <v>547</v>
      </c>
      <c r="F603" s="9" t="s">
        <v>16</v>
      </c>
      <c r="G603" s="9">
        <v>1</v>
      </c>
      <c r="H603" s="9" t="s">
        <v>17</v>
      </c>
      <c r="I603" s="9"/>
      <c r="J603" s="9"/>
      <c r="K603" s="9"/>
    </row>
    <row r="604" spans="1:11" x14ac:dyDescent="0.25">
      <c r="A604" s="9"/>
      <c r="B604" s="9"/>
      <c r="C604" s="10"/>
      <c r="D604" s="9"/>
      <c r="E604" s="9"/>
      <c r="F604" s="9"/>
      <c r="G604" s="9"/>
      <c r="H604" s="9"/>
      <c r="I604" s="9"/>
      <c r="J604" s="9"/>
      <c r="K604" s="9"/>
    </row>
    <row r="605" spans="1:11" ht="225" customHeight="1" x14ac:dyDescent="0.25">
      <c r="A605" s="9" t="s">
        <v>0</v>
      </c>
      <c r="B605" s="9" t="s">
        <v>7</v>
      </c>
      <c r="C605" s="10" t="s">
        <v>558</v>
      </c>
      <c r="D605" s="9" t="s">
        <v>15</v>
      </c>
      <c r="E605" s="9" t="s">
        <v>556</v>
      </c>
      <c r="F605" s="9" t="s">
        <v>71</v>
      </c>
      <c r="G605" s="9">
        <v>2</v>
      </c>
      <c r="H605" s="9" t="s">
        <v>17</v>
      </c>
      <c r="I605" s="9"/>
      <c r="J605" s="9"/>
      <c r="K605" s="9"/>
    </row>
    <row r="606" spans="1:11" x14ac:dyDescent="0.25">
      <c r="A606" s="9"/>
      <c r="B606" s="9"/>
      <c r="C606" s="10"/>
      <c r="D606" s="9"/>
      <c r="E606" s="9"/>
      <c r="F606" s="9"/>
      <c r="G606" s="9"/>
      <c r="H606" s="9"/>
      <c r="I606" s="9"/>
      <c r="J606" s="9"/>
      <c r="K606" s="9"/>
    </row>
    <row r="607" spans="1:11" ht="225" customHeight="1" x14ac:dyDescent="0.25">
      <c r="A607" s="9" t="s">
        <v>0</v>
      </c>
      <c r="B607" s="9" t="s">
        <v>7</v>
      </c>
      <c r="C607" s="10" t="s">
        <v>559</v>
      </c>
      <c r="D607" s="9" t="s">
        <v>15</v>
      </c>
      <c r="E607" s="9" t="s">
        <v>540</v>
      </c>
      <c r="F607" s="9" t="s">
        <v>71</v>
      </c>
      <c r="G607" s="9">
        <v>2</v>
      </c>
      <c r="H607" s="9" t="s">
        <v>17</v>
      </c>
      <c r="I607" s="9"/>
      <c r="J607" s="9"/>
      <c r="K607" s="9"/>
    </row>
    <row r="608" spans="1:11" x14ac:dyDescent="0.25">
      <c r="A608" s="9"/>
      <c r="B608" s="9"/>
      <c r="C608" s="10"/>
      <c r="D608" s="9"/>
      <c r="E608" s="9"/>
      <c r="F608" s="9"/>
      <c r="G608" s="9"/>
      <c r="H608" s="9"/>
      <c r="I608" s="9"/>
      <c r="J608" s="9"/>
      <c r="K608" s="9"/>
    </row>
    <row r="609" spans="1:11" ht="225" customHeight="1" x14ac:dyDescent="0.25">
      <c r="A609" s="9" t="s">
        <v>0</v>
      </c>
      <c r="B609" s="9" t="s">
        <v>7</v>
      </c>
      <c r="C609" s="10" t="s">
        <v>560</v>
      </c>
      <c r="D609" s="9" t="s">
        <v>15</v>
      </c>
      <c r="E609" s="9" t="s">
        <v>556</v>
      </c>
      <c r="F609" s="9" t="s">
        <v>71</v>
      </c>
      <c r="G609" s="9">
        <v>2</v>
      </c>
      <c r="H609" s="9" t="s">
        <v>17</v>
      </c>
      <c r="I609" s="9"/>
      <c r="J609" s="9"/>
      <c r="K609" s="9"/>
    </row>
    <row r="610" spans="1:11" x14ac:dyDescent="0.25">
      <c r="A610" s="9"/>
      <c r="B610" s="9"/>
      <c r="C610" s="10"/>
      <c r="D610" s="9"/>
      <c r="E610" s="9"/>
      <c r="F610" s="9"/>
      <c r="G610" s="9"/>
      <c r="H610" s="9"/>
      <c r="I610" s="9"/>
      <c r="J610" s="9"/>
      <c r="K610" s="9"/>
    </row>
    <row r="611" spans="1:11" ht="225" customHeight="1" x14ac:dyDescent="0.25">
      <c r="A611" s="9" t="s">
        <v>0</v>
      </c>
      <c r="B611" s="9" t="s">
        <v>7</v>
      </c>
      <c r="C611" s="10" t="s">
        <v>561</v>
      </c>
      <c r="D611" s="9" t="s">
        <v>15</v>
      </c>
      <c r="E611" s="9" t="s">
        <v>547</v>
      </c>
      <c r="F611" s="9" t="s">
        <v>71</v>
      </c>
      <c r="G611" s="9">
        <v>2</v>
      </c>
      <c r="H611" s="9" t="s">
        <v>17</v>
      </c>
      <c r="I611" s="9"/>
      <c r="J611" s="9"/>
      <c r="K611" s="9"/>
    </row>
    <row r="612" spans="1:11" x14ac:dyDescent="0.25">
      <c r="A612" s="9"/>
      <c r="B612" s="9"/>
      <c r="C612" s="10"/>
      <c r="D612" s="9"/>
      <c r="E612" s="9"/>
      <c r="F612" s="9"/>
      <c r="G612" s="9"/>
      <c r="H612" s="9"/>
      <c r="I612" s="9"/>
      <c r="J612" s="9"/>
      <c r="K612" s="9"/>
    </row>
    <row r="613" spans="1:11" ht="225" customHeight="1" x14ac:dyDescent="0.25">
      <c r="A613" s="9" t="s">
        <v>0</v>
      </c>
      <c r="B613" s="9" t="s">
        <v>7</v>
      </c>
      <c r="C613" s="10" t="s">
        <v>562</v>
      </c>
      <c r="D613" s="9" t="s">
        <v>15</v>
      </c>
      <c r="E613" s="9" t="s">
        <v>540</v>
      </c>
      <c r="F613" s="9" t="s">
        <v>71</v>
      </c>
      <c r="G613" s="9">
        <v>4</v>
      </c>
      <c r="H613" s="9" t="s">
        <v>17</v>
      </c>
      <c r="I613" s="9"/>
      <c r="J613" s="9"/>
      <c r="K613" s="9"/>
    </row>
    <row r="614" spans="1:11" x14ac:dyDescent="0.25">
      <c r="A614" s="9"/>
      <c r="B614" s="9"/>
      <c r="C614" s="10"/>
      <c r="D614" s="9"/>
      <c r="E614" s="9"/>
      <c r="F614" s="9"/>
      <c r="G614" s="9"/>
      <c r="H614" s="9"/>
      <c r="I614" s="9"/>
      <c r="J614" s="9"/>
      <c r="K614" s="9"/>
    </row>
    <row r="615" spans="1:11" ht="225" customHeight="1" x14ac:dyDescent="0.25">
      <c r="A615" s="9" t="s">
        <v>0</v>
      </c>
      <c r="B615" s="9" t="s">
        <v>7</v>
      </c>
      <c r="C615" s="10" t="s">
        <v>563</v>
      </c>
      <c r="D615" s="9" t="s">
        <v>15</v>
      </c>
      <c r="E615" s="9" t="s">
        <v>556</v>
      </c>
      <c r="F615" s="9" t="s">
        <v>71</v>
      </c>
      <c r="G615" s="9">
        <v>4</v>
      </c>
      <c r="H615" s="9" t="s">
        <v>17</v>
      </c>
      <c r="I615" s="9"/>
      <c r="J615" s="9"/>
      <c r="K615" s="9"/>
    </row>
    <row r="616" spans="1:11" x14ac:dyDescent="0.25">
      <c r="A616" s="9"/>
      <c r="B616" s="9"/>
      <c r="C616" s="10"/>
      <c r="D616" s="9"/>
      <c r="E616" s="9"/>
      <c r="F616" s="9"/>
      <c r="G616" s="9"/>
      <c r="H616" s="9"/>
      <c r="I616" s="9"/>
      <c r="J616" s="9"/>
      <c r="K616" s="9"/>
    </row>
    <row r="617" spans="1:11" ht="225" customHeight="1" x14ac:dyDescent="0.25">
      <c r="A617" s="9" t="s">
        <v>0</v>
      </c>
      <c r="B617" s="9" t="s">
        <v>7</v>
      </c>
      <c r="C617" s="10" t="s">
        <v>564</v>
      </c>
      <c r="D617" s="9" t="s">
        <v>15</v>
      </c>
      <c r="E617" s="9" t="s">
        <v>547</v>
      </c>
      <c r="F617" s="9" t="s">
        <v>71</v>
      </c>
      <c r="G617" s="9">
        <v>4</v>
      </c>
      <c r="H617" s="9" t="s">
        <v>17</v>
      </c>
      <c r="I617" s="9"/>
      <c r="J617" s="9"/>
      <c r="K617" s="9"/>
    </row>
    <row r="618" spans="1:11" x14ac:dyDescent="0.25">
      <c r="A618" s="9"/>
      <c r="B618" s="9"/>
      <c r="C618" s="10"/>
      <c r="D618" s="9"/>
      <c r="E618" s="9"/>
      <c r="F618" s="9"/>
      <c r="G618" s="9"/>
      <c r="H618" s="9"/>
      <c r="I618" s="9"/>
      <c r="J618" s="9"/>
      <c r="K618" s="9"/>
    </row>
    <row r="619" spans="1:11" ht="195" customHeight="1" x14ac:dyDescent="0.25">
      <c r="A619" s="9" t="s">
        <v>0</v>
      </c>
      <c r="B619" s="9" t="s">
        <v>1</v>
      </c>
      <c r="C619" s="10" t="s">
        <v>565</v>
      </c>
      <c r="D619" s="9" t="s">
        <v>566</v>
      </c>
      <c r="E619" s="9" t="s">
        <v>567</v>
      </c>
      <c r="F619" s="9" t="s">
        <v>475</v>
      </c>
      <c r="G619" s="9">
        <v>4</v>
      </c>
      <c r="H619" s="9" t="s">
        <v>5</v>
      </c>
      <c r="I619" s="9" t="s">
        <v>37</v>
      </c>
      <c r="J619" s="9" t="s">
        <v>568</v>
      </c>
      <c r="K619" s="9"/>
    </row>
    <row r="620" spans="1:11" x14ac:dyDescent="0.25">
      <c r="A620" s="9"/>
      <c r="B620" s="9"/>
      <c r="C620" s="10"/>
      <c r="D620" s="9"/>
      <c r="E620" s="9"/>
      <c r="F620" s="9"/>
      <c r="G620" s="9"/>
      <c r="H620" s="9"/>
      <c r="I620" s="9"/>
      <c r="J620" s="9"/>
      <c r="K620" s="9"/>
    </row>
    <row r="621" spans="1:11" ht="210" customHeight="1" x14ac:dyDescent="0.25">
      <c r="A621" s="9" t="s">
        <v>0</v>
      </c>
      <c r="B621" s="9" t="s">
        <v>1</v>
      </c>
      <c r="C621" s="10" t="s">
        <v>569</v>
      </c>
      <c r="D621" s="9" t="s">
        <v>570</v>
      </c>
      <c r="E621" s="9" t="s">
        <v>429</v>
      </c>
      <c r="F621" s="9" t="s">
        <v>571</v>
      </c>
      <c r="G621" s="9">
        <v>4</v>
      </c>
      <c r="H621" s="9" t="s">
        <v>5</v>
      </c>
      <c r="I621" s="9" t="s">
        <v>37</v>
      </c>
      <c r="J621" s="9" t="s">
        <v>568</v>
      </c>
      <c r="K621" s="9"/>
    </row>
    <row r="622" spans="1:11" x14ac:dyDescent="0.25">
      <c r="A622" s="9"/>
      <c r="B622" s="9"/>
      <c r="C622" s="10"/>
      <c r="D622" s="9"/>
      <c r="E622" s="9"/>
      <c r="F622" s="9"/>
      <c r="G622" s="9"/>
      <c r="H622" s="9"/>
      <c r="I622" s="9"/>
      <c r="J622" s="9"/>
      <c r="K622" s="9"/>
    </row>
    <row r="623" spans="1:11" ht="195" customHeight="1" x14ac:dyDescent="0.25">
      <c r="A623" s="9" t="s">
        <v>0</v>
      </c>
      <c r="B623" s="9" t="s">
        <v>1</v>
      </c>
      <c r="C623" s="10" t="s">
        <v>572</v>
      </c>
      <c r="D623" s="9" t="s">
        <v>573</v>
      </c>
      <c r="E623" s="9" t="s">
        <v>486</v>
      </c>
      <c r="F623" s="9" t="s">
        <v>475</v>
      </c>
      <c r="G623" s="9">
        <v>4</v>
      </c>
      <c r="H623" s="9" t="s">
        <v>5</v>
      </c>
      <c r="I623" s="9" t="s">
        <v>30</v>
      </c>
      <c r="J623" s="9" t="s">
        <v>568</v>
      </c>
      <c r="K623" s="9"/>
    </row>
    <row r="624" spans="1:11" x14ac:dyDescent="0.25">
      <c r="A624" s="9"/>
      <c r="B624" s="9"/>
      <c r="C624" s="10"/>
      <c r="D624" s="9"/>
      <c r="E624" s="9"/>
      <c r="F624" s="9"/>
      <c r="G624" s="9"/>
      <c r="H624" s="9"/>
      <c r="I624" s="9"/>
      <c r="J624" s="9"/>
      <c r="K624" s="9"/>
    </row>
    <row r="625" spans="1:11" ht="195" customHeight="1" x14ac:dyDescent="0.25">
      <c r="A625" s="9" t="s">
        <v>0</v>
      </c>
      <c r="B625" s="9" t="s">
        <v>7</v>
      </c>
      <c r="C625" s="10" t="s">
        <v>574</v>
      </c>
      <c r="D625" s="9" t="s">
        <v>575</v>
      </c>
      <c r="E625" s="9" t="s">
        <v>437</v>
      </c>
      <c r="F625" s="11">
        <v>42019</v>
      </c>
      <c r="G625" s="9">
        <v>4</v>
      </c>
      <c r="H625" s="9" t="s">
        <v>5</v>
      </c>
      <c r="I625" s="9" t="s">
        <v>30</v>
      </c>
      <c r="J625" s="9" t="s">
        <v>568</v>
      </c>
      <c r="K625" s="9"/>
    </row>
    <row r="626" spans="1:11" x14ac:dyDescent="0.25">
      <c r="A626" s="9"/>
      <c r="B626" s="9"/>
      <c r="C626" s="10"/>
      <c r="D626" s="9"/>
      <c r="E626" s="9"/>
      <c r="F626" s="11"/>
      <c r="G626" s="9"/>
      <c r="H626" s="9"/>
      <c r="I626" s="9"/>
      <c r="J626" s="9"/>
      <c r="K626" s="9"/>
    </row>
    <row r="627" spans="1:11" ht="210" customHeight="1" x14ac:dyDescent="0.25">
      <c r="A627" s="9" t="s">
        <v>0</v>
      </c>
      <c r="B627" s="9" t="s">
        <v>7</v>
      </c>
      <c r="C627" s="10" t="s">
        <v>576</v>
      </c>
      <c r="D627" s="9" t="s">
        <v>577</v>
      </c>
      <c r="E627" s="9" t="s">
        <v>440</v>
      </c>
      <c r="F627" s="11">
        <v>42170</v>
      </c>
      <c r="G627" s="9">
        <v>4</v>
      </c>
      <c r="H627" s="9" t="s">
        <v>5</v>
      </c>
      <c r="I627" s="9" t="s">
        <v>21</v>
      </c>
      <c r="J627" s="9" t="s">
        <v>568</v>
      </c>
      <c r="K627" s="9"/>
    </row>
    <row r="628" spans="1:11" x14ac:dyDescent="0.25">
      <c r="A628" s="9"/>
      <c r="B628" s="9"/>
      <c r="C628" s="10"/>
      <c r="D628" s="9"/>
      <c r="E628" s="9"/>
      <c r="F628" s="11"/>
      <c r="G628" s="9"/>
      <c r="H628" s="9"/>
      <c r="I628" s="9"/>
      <c r="J628" s="9"/>
      <c r="K628" s="9"/>
    </row>
    <row r="629" spans="1:11" ht="195" customHeight="1" x14ac:dyDescent="0.25">
      <c r="A629" s="9" t="s">
        <v>0</v>
      </c>
      <c r="B629" s="9" t="s">
        <v>1</v>
      </c>
      <c r="C629" s="10" t="s">
        <v>578</v>
      </c>
      <c r="D629" s="9" t="s">
        <v>579</v>
      </c>
      <c r="E629" s="9" t="s">
        <v>482</v>
      </c>
      <c r="F629" s="9" t="s">
        <v>475</v>
      </c>
      <c r="G629" s="9">
        <v>4</v>
      </c>
      <c r="H629" s="9" t="s">
        <v>5</v>
      </c>
      <c r="I629" s="9" t="s">
        <v>112</v>
      </c>
      <c r="J629" s="9" t="s">
        <v>568</v>
      </c>
      <c r="K629" s="9"/>
    </row>
    <row r="630" spans="1:11" x14ac:dyDescent="0.25">
      <c r="A630" s="9"/>
      <c r="B630" s="9"/>
      <c r="C630" s="10"/>
      <c r="D630" s="9"/>
      <c r="E630" s="9"/>
      <c r="F630" s="9"/>
      <c r="G630" s="9"/>
      <c r="H630" s="9"/>
      <c r="I630" s="9"/>
      <c r="J630" s="9"/>
      <c r="K630" s="9"/>
    </row>
    <row r="631" spans="1:11" ht="195" customHeight="1" x14ac:dyDescent="0.25">
      <c r="A631" s="9" t="s">
        <v>0</v>
      </c>
      <c r="B631" s="9" t="s">
        <v>7</v>
      </c>
      <c r="C631" s="10" t="s">
        <v>580</v>
      </c>
      <c r="D631" s="9" t="s">
        <v>581</v>
      </c>
      <c r="E631" s="9" t="s">
        <v>582</v>
      </c>
      <c r="F631" s="11">
        <v>42231</v>
      </c>
      <c r="G631" s="9">
        <v>4</v>
      </c>
      <c r="H631" s="9" t="s">
        <v>5</v>
      </c>
      <c r="I631" s="9" t="s">
        <v>6</v>
      </c>
      <c r="J631" s="9" t="s">
        <v>568</v>
      </c>
      <c r="K631" s="9"/>
    </row>
    <row r="632" spans="1:11" x14ac:dyDescent="0.25">
      <c r="A632" s="9"/>
      <c r="B632" s="9"/>
      <c r="C632" s="10"/>
      <c r="D632" s="9"/>
      <c r="E632" s="9"/>
      <c r="F632" s="11"/>
      <c r="G632" s="9"/>
      <c r="H632" s="9"/>
      <c r="I632" s="9"/>
      <c r="J632" s="9"/>
      <c r="K632" s="9"/>
    </row>
    <row r="633" spans="1:11" ht="180" customHeight="1" x14ac:dyDescent="0.25">
      <c r="A633" s="9" t="s">
        <v>0</v>
      </c>
      <c r="B633" s="9" t="s">
        <v>7</v>
      </c>
      <c r="C633" s="10" t="s">
        <v>583</v>
      </c>
      <c r="D633" s="9" t="s">
        <v>584</v>
      </c>
      <c r="E633" s="9" t="s">
        <v>585</v>
      </c>
      <c r="F633" s="11">
        <v>42078</v>
      </c>
      <c r="G633" s="9">
        <v>4</v>
      </c>
      <c r="H633" s="9" t="s">
        <v>5</v>
      </c>
      <c r="I633" s="9" t="s">
        <v>104</v>
      </c>
      <c r="J633" s="9" t="s">
        <v>568</v>
      </c>
      <c r="K633" s="9"/>
    </row>
    <row r="634" spans="1:11" x14ac:dyDescent="0.25">
      <c r="A634" s="9"/>
      <c r="B634" s="9"/>
      <c r="C634" s="10"/>
      <c r="D634" s="9"/>
      <c r="E634" s="9"/>
      <c r="F634" s="11"/>
      <c r="G634" s="9"/>
      <c r="H634" s="9"/>
      <c r="I634" s="9"/>
      <c r="J634" s="9"/>
      <c r="K634" s="9"/>
    </row>
    <row r="635" spans="1:11" ht="195" customHeight="1" x14ac:dyDescent="0.25">
      <c r="A635" s="9" t="s">
        <v>0</v>
      </c>
      <c r="B635" s="9" t="s">
        <v>1</v>
      </c>
      <c r="C635" s="10" t="s">
        <v>586</v>
      </c>
      <c r="D635" s="9" t="s">
        <v>587</v>
      </c>
      <c r="E635" s="9" t="s">
        <v>588</v>
      </c>
      <c r="F635" s="9" t="s">
        <v>475</v>
      </c>
      <c r="G635" s="9">
        <v>4</v>
      </c>
      <c r="H635" s="9" t="s">
        <v>5</v>
      </c>
      <c r="I635" s="9"/>
    </row>
    <row r="636" spans="1:11" x14ac:dyDescent="0.25">
      <c r="A636" s="9"/>
      <c r="B636" s="9"/>
      <c r="C636" s="10"/>
      <c r="D636" s="9"/>
      <c r="E636" s="9"/>
      <c r="F636" s="9"/>
      <c r="G636" s="9"/>
      <c r="H636" s="9"/>
      <c r="I636" s="9"/>
    </row>
    <row r="639" spans="1:11" ht="180" customHeight="1" x14ac:dyDescent="0.25">
      <c r="A639" s="9" t="s">
        <v>0</v>
      </c>
      <c r="B639" s="9" t="s">
        <v>1</v>
      </c>
      <c r="C639" s="10" t="s">
        <v>589</v>
      </c>
      <c r="D639" s="9" t="s">
        <v>590</v>
      </c>
      <c r="E639" s="9" t="s">
        <v>591</v>
      </c>
      <c r="F639" s="9" t="s">
        <v>475</v>
      </c>
      <c r="G639" s="9">
        <v>4</v>
      </c>
      <c r="H639" s="9" t="s">
        <v>5</v>
      </c>
      <c r="I639" s="9" t="s">
        <v>104</v>
      </c>
      <c r="J639" s="9" t="s">
        <v>568</v>
      </c>
      <c r="K639" s="9"/>
    </row>
    <row r="640" spans="1:11" x14ac:dyDescent="0.25">
      <c r="A640" s="9"/>
      <c r="B640" s="9"/>
      <c r="C640" s="10"/>
      <c r="D640" s="9"/>
      <c r="E640" s="9"/>
      <c r="F640" s="9"/>
      <c r="G640" s="9"/>
      <c r="H640" s="9"/>
      <c r="I640" s="9"/>
      <c r="J640" s="9"/>
      <c r="K640" s="9"/>
    </row>
    <row r="641" spans="1:11" ht="195" customHeight="1" x14ac:dyDescent="0.25">
      <c r="A641" s="9" t="s">
        <v>0</v>
      </c>
      <c r="B641" s="9" t="s">
        <v>1</v>
      </c>
      <c r="C641" s="10" t="s">
        <v>592</v>
      </c>
      <c r="D641" s="9" t="s">
        <v>593</v>
      </c>
      <c r="E641" s="9" t="s">
        <v>594</v>
      </c>
      <c r="F641" s="9" t="s">
        <v>475</v>
      </c>
      <c r="G641" s="9">
        <v>4</v>
      </c>
      <c r="H641" s="9" t="s">
        <v>5</v>
      </c>
      <c r="I641" s="9" t="s">
        <v>104</v>
      </c>
      <c r="J641" s="9" t="s">
        <v>568</v>
      </c>
      <c r="K641" s="9"/>
    </row>
    <row r="642" spans="1:11" x14ac:dyDescent="0.25">
      <c r="A642" s="9"/>
      <c r="B642" s="9"/>
      <c r="C642" s="10"/>
      <c r="D642" s="9"/>
      <c r="E642" s="9"/>
      <c r="F642" s="9"/>
      <c r="G642" s="9"/>
      <c r="H642" s="9"/>
      <c r="I642" s="9"/>
      <c r="J642" s="9"/>
      <c r="K642" s="9"/>
    </row>
    <row r="643" spans="1:11" ht="225" customHeight="1" x14ac:dyDescent="0.25">
      <c r="A643" s="9" t="s">
        <v>0</v>
      </c>
      <c r="B643" s="9" t="s">
        <v>1</v>
      </c>
      <c r="C643" s="10" t="s">
        <v>595</v>
      </c>
      <c r="D643" s="9" t="s">
        <v>596</v>
      </c>
      <c r="E643" s="9" t="s">
        <v>326</v>
      </c>
      <c r="F643" s="9">
        <f>-1 / 11</f>
        <v>-9.0909090909090912E-2</v>
      </c>
      <c r="G643" s="9">
        <v>4</v>
      </c>
      <c r="H643" s="9" t="s">
        <v>5</v>
      </c>
      <c r="I643" s="9" t="s">
        <v>37</v>
      </c>
      <c r="J643" s="9" t="s">
        <v>568</v>
      </c>
      <c r="K643" s="9"/>
    </row>
    <row r="644" spans="1:11" x14ac:dyDescent="0.25">
      <c r="A644" s="9"/>
      <c r="B644" s="9"/>
      <c r="C644" s="10"/>
      <c r="D644" s="9"/>
      <c r="E644" s="9"/>
      <c r="F644" s="9"/>
      <c r="G644" s="9"/>
      <c r="H644" s="9"/>
      <c r="I644" s="9"/>
      <c r="J644" s="9"/>
      <c r="K644" s="9"/>
    </row>
    <row r="645" spans="1:11" ht="195" customHeight="1" x14ac:dyDescent="0.25">
      <c r="A645" s="9" t="s">
        <v>0</v>
      </c>
      <c r="B645" s="9" t="s">
        <v>1</v>
      </c>
      <c r="C645" s="10" t="s">
        <v>597</v>
      </c>
      <c r="D645" s="9" t="s">
        <v>598</v>
      </c>
      <c r="E645" s="9" t="s">
        <v>599</v>
      </c>
      <c r="F645" s="9" t="s">
        <v>475</v>
      </c>
      <c r="G645" s="9">
        <v>4</v>
      </c>
      <c r="H645" s="9" t="s">
        <v>5</v>
      </c>
      <c r="I645" s="9" t="s">
        <v>37</v>
      </c>
      <c r="J645" s="9" t="s">
        <v>568</v>
      </c>
      <c r="K645" s="9"/>
    </row>
    <row r="646" spans="1:11" x14ac:dyDescent="0.25">
      <c r="A646" s="9"/>
      <c r="B646" s="9"/>
      <c r="C646" s="10"/>
      <c r="D646" s="9"/>
      <c r="E646" s="9"/>
      <c r="F646" s="9"/>
      <c r="G646" s="9"/>
      <c r="H646" s="9"/>
      <c r="I646" s="9"/>
      <c r="J646" s="9"/>
      <c r="K646" s="9"/>
    </row>
    <row r="647" spans="1:11" ht="180" customHeight="1" x14ac:dyDescent="0.25">
      <c r="A647" s="9" t="s">
        <v>0</v>
      </c>
      <c r="B647" s="9" t="s">
        <v>1</v>
      </c>
      <c r="C647" s="10" t="s">
        <v>600</v>
      </c>
      <c r="D647" s="9" t="s">
        <v>601</v>
      </c>
      <c r="E647" s="9" t="s">
        <v>386</v>
      </c>
      <c r="F647" s="9" t="s">
        <v>475</v>
      </c>
      <c r="G647" s="9">
        <v>4</v>
      </c>
      <c r="H647" s="9" t="s">
        <v>5</v>
      </c>
      <c r="I647" s="9" t="s">
        <v>34</v>
      </c>
      <c r="J647" s="9" t="s">
        <v>568</v>
      </c>
      <c r="K647" s="9"/>
    </row>
    <row r="648" spans="1:11" x14ac:dyDescent="0.25">
      <c r="A648" s="9"/>
      <c r="B648" s="9"/>
      <c r="C648" s="10"/>
      <c r="D648" s="9"/>
      <c r="E648" s="9"/>
      <c r="F648" s="9"/>
      <c r="G648" s="9"/>
      <c r="H648" s="9"/>
      <c r="I648" s="9"/>
      <c r="J648" s="9"/>
      <c r="K648" s="9"/>
    </row>
    <row r="649" spans="1:11" ht="180" customHeight="1" x14ac:dyDescent="0.25">
      <c r="A649" s="9" t="s">
        <v>0</v>
      </c>
      <c r="B649" s="9" t="s">
        <v>7</v>
      </c>
      <c r="C649" s="10" t="s">
        <v>602</v>
      </c>
      <c r="D649" s="9" t="s">
        <v>603</v>
      </c>
      <c r="E649" s="9" t="s">
        <v>392</v>
      </c>
      <c r="F649" s="11">
        <v>42019</v>
      </c>
      <c r="G649" s="9">
        <v>4</v>
      </c>
      <c r="H649" s="9" t="s">
        <v>5</v>
      </c>
      <c r="I649" s="9" t="s">
        <v>63</v>
      </c>
      <c r="J649" s="9" t="s">
        <v>568</v>
      </c>
      <c r="K649" s="9"/>
    </row>
    <row r="650" spans="1:11" x14ac:dyDescent="0.25">
      <c r="A650" s="9"/>
      <c r="B650" s="9"/>
      <c r="C650" s="10"/>
      <c r="D650" s="9"/>
      <c r="E650" s="9"/>
      <c r="F650" s="11"/>
      <c r="G650" s="9"/>
      <c r="H650" s="9"/>
      <c r="I650" s="9"/>
      <c r="J650" s="9"/>
      <c r="K650" s="9"/>
    </row>
    <row r="651" spans="1:11" ht="240" customHeight="1" x14ac:dyDescent="0.25">
      <c r="A651" s="9" t="s">
        <v>0</v>
      </c>
      <c r="B651" s="9" t="s">
        <v>7</v>
      </c>
      <c r="C651" s="10" t="s">
        <v>604</v>
      </c>
      <c r="D651" s="9" t="s">
        <v>605</v>
      </c>
      <c r="E651" s="9" t="s">
        <v>299</v>
      </c>
      <c r="F651" s="11">
        <v>42014</v>
      </c>
      <c r="G651" s="9">
        <v>4</v>
      </c>
      <c r="H651" s="9" t="s">
        <v>5</v>
      </c>
      <c r="I651" s="9" t="s">
        <v>13</v>
      </c>
      <c r="J651" s="9" t="s">
        <v>568</v>
      </c>
      <c r="K651" s="9"/>
    </row>
    <row r="652" spans="1:11" x14ac:dyDescent="0.25">
      <c r="A652" s="9"/>
      <c r="B652" s="9"/>
      <c r="C652" s="10"/>
      <c r="D652" s="9"/>
      <c r="E652" s="9"/>
      <c r="F652" s="11"/>
      <c r="G652" s="9"/>
      <c r="H652" s="9"/>
      <c r="I652" s="9"/>
      <c r="J652" s="9"/>
      <c r="K652" s="9"/>
    </row>
    <row r="653" spans="1:11" ht="225" customHeight="1" x14ac:dyDescent="0.25">
      <c r="A653" s="9" t="s">
        <v>0</v>
      </c>
      <c r="B653" s="9" t="s">
        <v>1</v>
      </c>
      <c r="C653" s="10" t="s">
        <v>606</v>
      </c>
      <c r="D653" s="9" t="s">
        <v>607</v>
      </c>
      <c r="E653" s="9" t="s">
        <v>291</v>
      </c>
      <c r="F653" s="9" t="s">
        <v>475</v>
      </c>
      <c r="G653" s="9">
        <v>4</v>
      </c>
      <c r="H653" s="9" t="s">
        <v>5</v>
      </c>
      <c r="I653" s="9" t="s">
        <v>50</v>
      </c>
      <c r="J653" s="9" t="s">
        <v>568</v>
      </c>
      <c r="K653" s="9"/>
    </row>
    <row r="654" spans="1:11" x14ac:dyDescent="0.25">
      <c r="A654" s="9"/>
      <c r="B654" s="9"/>
      <c r="C654" s="10"/>
      <c r="D654" s="9"/>
      <c r="E654" s="9"/>
      <c r="F654" s="9"/>
      <c r="G654" s="9"/>
      <c r="H654" s="9"/>
      <c r="I654" s="9"/>
      <c r="J654" s="9"/>
      <c r="K654" s="9"/>
    </row>
    <row r="655" spans="1:11" ht="210" customHeight="1" x14ac:dyDescent="0.25">
      <c r="A655" s="9" t="s">
        <v>0</v>
      </c>
      <c r="B655" s="9" t="s">
        <v>1</v>
      </c>
      <c r="C655" s="10" t="s">
        <v>608</v>
      </c>
      <c r="D655" s="9" t="s">
        <v>609</v>
      </c>
      <c r="E655" s="9" t="s">
        <v>251</v>
      </c>
      <c r="F655" s="9" t="s">
        <v>475</v>
      </c>
      <c r="G655" s="9">
        <v>4</v>
      </c>
      <c r="H655" s="9" t="s">
        <v>5</v>
      </c>
      <c r="I655" s="9" t="s">
        <v>30</v>
      </c>
      <c r="J655" s="9" t="s">
        <v>568</v>
      </c>
      <c r="K655" s="9"/>
    </row>
    <row r="656" spans="1:11" x14ac:dyDescent="0.25">
      <c r="A656" s="9"/>
      <c r="B656" s="9"/>
      <c r="C656" s="10"/>
      <c r="D656" s="9"/>
      <c r="E656" s="9"/>
      <c r="F656" s="9"/>
      <c r="G656" s="9"/>
      <c r="H656" s="9"/>
      <c r="I656" s="9"/>
      <c r="J656" s="9"/>
      <c r="K656" s="9"/>
    </row>
    <row r="657" spans="1:11" ht="195" customHeight="1" x14ac:dyDescent="0.25">
      <c r="A657" s="9" t="s">
        <v>0</v>
      </c>
      <c r="B657" s="9" t="s">
        <v>1</v>
      </c>
      <c r="C657" s="10" t="s">
        <v>610</v>
      </c>
      <c r="D657" s="9" t="s">
        <v>611</v>
      </c>
      <c r="E657" s="9" t="s">
        <v>612</v>
      </c>
      <c r="F657" s="9" t="s">
        <v>475</v>
      </c>
      <c r="G657" s="9">
        <v>4</v>
      </c>
      <c r="H657" s="9" t="s">
        <v>5</v>
      </c>
      <c r="I657" s="9" t="s">
        <v>50</v>
      </c>
      <c r="J657" s="9" t="s">
        <v>568</v>
      </c>
      <c r="K657" s="9"/>
    </row>
    <row r="658" spans="1:11" x14ac:dyDescent="0.25">
      <c r="A658" s="9"/>
      <c r="B658" s="9"/>
      <c r="C658" s="10"/>
      <c r="D658" s="9"/>
      <c r="E658" s="9"/>
      <c r="F658" s="9"/>
      <c r="G658" s="9"/>
      <c r="H658" s="9"/>
      <c r="I658" s="9"/>
      <c r="J658" s="9"/>
      <c r="K658" s="9"/>
    </row>
    <row r="659" spans="1:11" ht="195" customHeight="1" x14ac:dyDescent="0.25">
      <c r="A659" s="9" t="s">
        <v>0</v>
      </c>
      <c r="B659" s="9" t="s">
        <v>7</v>
      </c>
      <c r="C659" s="10" t="s">
        <v>613</v>
      </c>
      <c r="D659" s="9" t="s">
        <v>614</v>
      </c>
      <c r="E659" s="9" t="s">
        <v>615</v>
      </c>
      <c r="F659" s="11">
        <v>42019</v>
      </c>
      <c r="G659" s="9">
        <v>4</v>
      </c>
      <c r="H659" s="9" t="s">
        <v>5</v>
      </c>
      <c r="I659" s="9" t="s">
        <v>37</v>
      </c>
      <c r="J659" s="9" t="s">
        <v>568</v>
      </c>
      <c r="K659" s="9"/>
    </row>
    <row r="660" spans="1:11" x14ac:dyDescent="0.25">
      <c r="A660" s="9"/>
      <c r="B660" s="9"/>
      <c r="C660" s="10"/>
      <c r="D660" s="9"/>
      <c r="E660" s="9"/>
      <c r="F660" s="11"/>
      <c r="G660" s="9"/>
      <c r="H660" s="9"/>
      <c r="I660" s="9"/>
      <c r="J660" s="9"/>
      <c r="K660" s="9"/>
    </row>
    <row r="661" spans="1:11" ht="165" customHeight="1" x14ac:dyDescent="0.25">
      <c r="A661" s="9" t="s">
        <v>0</v>
      </c>
      <c r="B661" s="9" t="s">
        <v>1</v>
      </c>
      <c r="C661" s="10" t="s">
        <v>616</v>
      </c>
      <c r="D661" s="9" t="s">
        <v>617</v>
      </c>
      <c r="E661" s="9" t="s">
        <v>502</v>
      </c>
      <c r="F661" s="9" t="s">
        <v>514</v>
      </c>
      <c r="G661" s="9">
        <v>4</v>
      </c>
      <c r="H661" s="9" t="s">
        <v>5</v>
      </c>
      <c r="I661" s="9" t="s">
        <v>34</v>
      </c>
      <c r="J661" s="9" t="s">
        <v>568</v>
      </c>
      <c r="K661" s="9"/>
    </row>
    <row r="662" spans="1:11" x14ac:dyDescent="0.25">
      <c r="A662" s="9"/>
      <c r="B662" s="9"/>
      <c r="C662" s="10"/>
      <c r="D662" s="9"/>
      <c r="E662" s="9"/>
      <c r="F662" s="9"/>
      <c r="G662" s="9"/>
      <c r="H662" s="9"/>
      <c r="I662" s="9"/>
      <c r="J662" s="9"/>
      <c r="K662" s="9"/>
    </row>
    <row r="663" spans="1:11" ht="195" customHeight="1" x14ac:dyDescent="0.25">
      <c r="A663" s="9" t="s">
        <v>0</v>
      </c>
      <c r="B663" s="9" t="s">
        <v>1</v>
      </c>
      <c r="C663" s="10" t="s">
        <v>618</v>
      </c>
      <c r="D663" s="9" t="s">
        <v>619</v>
      </c>
      <c r="E663" s="9" t="s">
        <v>525</v>
      </c>
      <c r="F663" s="9" t="s">
        <v>475</v>
      </c>
      <c r="G663" s="9">
        <v>4</v>
      </c>
      <c r="H663" s="9" t="s">
        <v>5</v>
      </c>
      <c r="I663" s="9" t="s">
        <v>13</v>
      </c>
      <c r="J663" s="9" t="s">
        <v>568</v>
      </c>
      <c r="K663" s="9"/>
    </row>
    <row r="664" spans="1:11" x14ac:dyDescent="0.25">
      <c r="A664" s="9"/>
      <c r="B664" s="9"/>
      <c r="C664" s="10"/>
      <c r="D664" s="9"/>
      <c r="E664" s="9"/>
      <c r="F664" s="9"/>
      <c r="G664" s="9"/>
      <c r="H664" s="9"/>
      <c r="I664" s="9"/>
      <c r="J664" s="9"/>
      <c r="K664" s="9"/>
    </row>
    <row r="665" spans="1:11" ht="165" customHeight="1" x14ac:dyDescent="0.25">
      <c r="A665" s="9" t="s">
        <v>0</v>
      </c>
      <c r="B665" s="9" t="s">
        <v>1</v>
      </c>
      <c r="C665" s="10" t="s">
        <v>620</v>
      </c>
      <c r="D665" s="9" t="s">
        <v>621</v>
      </c>
      <c r="E665" s="9" t="s">
        <v>505</v>
      </c>
      <c r="F665" s="9" t="s">
        <v>475</v>
      </c>
      <c r="G665" s="9">
        <v>4</v>
      </c>
      <c r="H665" s="9" t="s">
        <v>5</v>
      </c>
      <c r="I665" s="9" t="s">
        <v>104</v>
      </c>
      <c r="J665" s="9" t="s">
        <v>568</v>
      </c>
      <c r="K665" s="9"/>
    </row>
    <row r="666" spans="1:11" x14ac:dyDescent="0.25">
      <c r="A666" s="9"/>
      <c r="B666" s="9"/>
      <c r="C666" s="10"/>
      <c r="D666" s="9"/>
      <c r="E666" s="9"/>
      <c r="F666" s="9"/>
      <c r="G666" s="9"/>
      <c r="H666" s="9"/>
      <c r="I666" s="9"/>
      <c r="J666" s="9"/>
      <c r="K666" s="9"/>
    </row>
    <row r="667" spans="1:11" ht="195" customHeight="1" x14ac:dyDescent="0.25">
      <c r="A667" s="9" t="s">
        <v>0</v>
      </c>
      <c r="B667" s="9" t="s">
        <v>1</v>
      </c>
      <c r="C667" s="10" t="s">
        <v>622</v>
      </c>
      <c r="D667" s="9" t="s">
        <v>623</v>
      </c>
      <c r="E667" s="9" t="s">
        <v>48</v>
      </c>
      <c r="F667" s="9" t="s">
        <v>475</v>
      </c>
      <c r="G667" s="9">
        <v>4</v>
      </c>
      <c r="H667" s="9" t="s">
        <v>5</v>
      </c>
      <c r="I667" s="9" t="s">
        <v>30</v>
      </c>
      <c r="J667" s="9" t="s">
        <v>568</v>
      </c>
      <c r="K667" s="9"/>
    </row>
    <row r="668" spans="1:11" x14ac:dyDescent="0.25">
      <c r="A668" s="9"/>
      <c r="B668" s="9"/>
      <c r="C668" s="10"/>
      <c r="D668" s="9"/>
      <c r="E668" s="9"/>
      <c r="F668" s="9"/>
      <c r="G668" s="9"/>
      <c r="H668" s="9"/>
      <c r="I668" s="9"/>
      <c r="J668" s="9"/>
      <c r="K668" s="9"/>
    </row>
    <row r="669" spans="1:11" ht="195" customHeight="1" x14ac:dyDescent="0.25">
      <c r="A669" s="9" t="s">
        <v>0</v>
      </c>
      <c r="B669" s="9" t="s">
        <v>1</v>
      </c>
      <c r="C669" s="10" t="s">
        <v>624</v>
      </c>
      <c r="D669" s="9" t="s">
        <v>625</v>
      </c>
      <c r="E669" s="9" t="s">
        <v>626</v>
      </c>
      <c r="F669" s="9" t="s">
        <v>627</v>
      </c>
      <c r="G669" s="9">
        <v>4</v>
      </c>
      <c r="H669" s="9" t="s">
        <v>5</v>
      </c>
      <c r="I669" s="9" t="s">
        <v>37</v>
      </c>
      <c r="J669" s="9" t="s">
        <v>568</v>
      </c>
      <c r="K669" s="9"/>
    </row>
    <row r="670" spans="1:11" x14ac:dyDescent="0.25">
      <c r="A670" s="9"/>
      <c r="B670" s="9"/>
      <c r="C670" s="10"/>
      <c r="D670" s="9"/>
      <c r="E670" s="9"/>
      <c r="F670" s="9"/>
      <c r="G670" s="9"/>
      <c r="H670" s="9"/>
      <c r="I670" s="9"/>
      <c r="J670" s="9"/>
      <c r="K670" s="9"/>
    </row>
    <row r="671" spans="1:11" ht="180" customHeight="1" x14ac:dyDescent="0.25">
      <c r="A671" s="9" t="s">
        <v>0</v>
      </c>
      <c r="B671" s="9" t="s">
        <v>7</v>
      </c>
      <c r="C671" s="10" t="s">
        <v>628</v>
      </c>
      <c r="D671" s="9" t="s">
        <v>629</v>
      </c>
      <c r="E671" s="9" t="s">
        <v>630</v>
      </c>
      <c r="F671" s="11">
        <v>42019</v>
      </c>
      <c r="G671" s="9">
        <v>4</v>
      </c>
      <c r="H671" s="9" t="s">
        <v>5</v>
      </c>
      <c r="I671" s="9" t="s">
        <v>30</v>
      </c>
      <c r="J671" s="9" t="s">
        <v>568</v>
      </c>
      <c r="K671" s="9"/>
    </row>
    <row r="672" spans="1:11" x14ac:dyDescent="0.25">
      <c r="A672" s="9"/>
      <c r="B672" s="9"/>
      <c r="C672" s="10"/>
      <c r="D672" s="9"/>
      <c r="E672" s="9"/>
      <c r="F672" s="11"/>
      <c r="G672" s="9"/>
      <c r="H672" s="9"/>
      <c r="I672" s="9"/>
      <c r="J672" s="9"/>
      <c r="K672" s="9"/>
    </row>
    <row r="673" spans="1:11" ht="195" customHeight="1" x14ac:dyDescent="0.25">
      <c r="A673" s="9" t="s">
        <v>0</v>
      </c>
      <c r="B673" s="9" t="s">
        <v>7</v>
      </c>
      <c r="C673" s="10" t="s">
        <v>631</v>
      </c>
      <c r="D673" s="9" t="s">
        <v>632</v>
      </c>
      <c r="E673" s="9" t="s">
        <v>633</v>
      </c>
      <c r="F673" s="11">
        <v>42109</v>
      </c>
      <c r="G673" s="9">
        <v>4</v>
      </c>
      <c r="H673" s="9" t="s">
        <v>5</v>
      </c>
      <c r="I673" s="9" t="s">
        <v>50</v>
      </c>
      <c r="J673" s="9" t="s">
        <v>568</v>
      </c>
      <c r="K673" s="9"/>
    </row>
    <row r="674" spans="1:11" x14ac:dyDescent="0.25">
      <c r="A674" s="9"/>
      <c r="B674" s="9"/>
      <c r="C674" s="10"/>
      <c r="D674" s="9"/>
      <c r="E674" s="9"/>
      <c r="F674" s="11"/>
      <c r="G674" s="9"/>
      <c r="H674" s="9"/>
      <c r="I674" s="9"/>
      <c r="J674" s="9"/>
      <c r="K674" s="9"/>
    </row>
    <row r="675" spans="1:11" ht="180" customHeight="1" x14ac:dyDescent="0.25">
      <c r="A675" s="9" t="s">
        <v>0</v>
      </c>
      <c r="B675" s="9" t="s">
        <v>1</v>
      </c>
      <c r="C675" s="10" t="s">
        <v>634</v>
      </c>
      <c r="D675" s="9" t="s">
        <v>635</v>
      </c>
      <c r="E675" s="9" t="s">
        <v>636</v>
      </c>
      <c r="F675" s="9" t="s">
        <v>475</v>
      </c>
      <c r="G675" s="9">
        <v>4</v>
      </c>
      <c r="H675" s="9" t="s">
        <v>5</v>
      </c>
      <c r="I675" s="9" t="s">
        <v>30</v>
      </c>
      <c r="J675" s="9" t="s">
        <v>568</v>
      </c>
      <c r="K675" s="9"/>
    </row>
    <row r="676" spans="1:11" x14ac:dyDescent="0.25">
      <c r="A676" s="9"/>
      <c r="B676" s="9"/>
      <c r="C676" s="10"/>
      <c r="D676" s="9"/>
      <c r="E676" s="9"/>
      <c r="F676" s="9"/>
      <c r="G676" s="9"/>
      <c r="H676" s="9"/>
      <c r="I676" s="9"/>
      <c r="J676" s="9"/>
      <c r="K676" s="9"/>
    </row>
    <row r="677" spans="1:11" ht="195" customHeight="1" x14ac:dyDescent="0.25">
      <c r="A677" s="9" t="s">
        <v>0</v>
      </c>
      <c r="B677" s="9" t="s">
        <v>1</v>
      </c>
      <c r="C677" s="10" t="s">
        <v>637</v>
      </c>
      <c r="D677" s="9" t="s">
        <v>638</v>
      </c>
      <c r="E677" s="9" t="s">
        <v>639</v>
      </c>
      <c r="F677" s="9" t="s">
        <v>475</v>
      </c>
      <c r="G677" s="9">
        <v>4</v>
      </c>
      <c r="H677" s="9" t="s">
        <v>5</v>
      </c>
      <c r="I677" s="9" t="s">
        <v>50</v>
      </c>
    </row>
    <row r="678" spans="1:11" x14ac:dyDescent="0.25">
      <c r="A678" s="9"/>
      <c r="B678" s="9"/>
      <c r="C678" s="10"/>
      <c r="D678" s="9"/>
      <c r="E678" s="9"/>
      <c r="F678" s="9"/>
      <c r="G678" s="9"/>
      <c r="H678" s="9"/>
      <c r="I678" s="9"/>
    </row>
    <row r="681" spans="1:11" ht="180" customHeight="1" x14ac:dyDescent="0.25">
      <c r="A681" s="9" t="s">
        <v>0</v>
      </c>
      <c r="B681" s="9" t="s">
        <v>1</v>
      </c>
      <c r="C681" s="10" t="s">
        <v>640</v>
      </c>
      <c r="D681" s="9" t="s">
        <v>641</v>
      </c>
      <c r="E681" s="9" t="s">
        <v>642</v>
      </c>
      <c r="F681" s="9">
        <f>-1 / 15</f>
        <v>-6.6666666666666666E-2</v>
      </c>
      <c r="G681" s="9">
        <v>4</v>
      </c>
      <c r="H681" s="9" t="s">
        <v>5</v>
      </c>
      <c r="I681" s="9" t="s">
        <v>30</v>
      </c>
      <c r="J681" s="9" t="s">
        <v>568</v>
      </c>
      <c r="K681" s="9"/>
    </row>
    <row r="682" spans="1:11" x14ac:dyDescent="0.25">
      <c r="A682" s="9"/>
      <c r="B682" s="9"/>
      <c r="C682" s="10"/>
      <c r="D682" s="9"/>
      <c r="E682" s="9"/>
      <c r="F682" s="9"/>
      <c r="G682" s="9"/>
      <c r="H682" s="9"/>
      <c r="I682" s="9"/>
      <c r="J682" s="9"/>
      <c r="K682" s="9"/>
    </row>
    <row r="683" spans="1:11" ht="195" customHeight="1" x14ac:dyDescent="0.25">
      <c r="A683" s="9" t="s">
        <v>0</v>
      </c>
      <c r="B683" s="9" t="s">
        <v>1</v>
      </c>
      <c r="C683" s="10" t="s">
        <v>643</v>
      </c>
      <c r="D683" s="9" t="s">
        <v>644</v>
      </c>
      <c r="E683" s="9" t="s">
        <v>645</v>
      </c>
      <c r="F683" s="9" t="s">
        <v>475</v>
      </c>
      <c r="G683" s="9">
        <v>4</v>
      </c>
      <c r="H683" s="9" t="s">
        <v>5</v>
      </c>
      <c r="I683" s="9" t="s">
        <v>34</v>
      </c>
      <c r="J683" s="9" t="s">
        <v>568</v>
      </c>
      <c r="K683" s="9"/>
    </row>
    <row r="684" spans="1:11" x14ac:dyDescent="0.25">
      <c r="A684" s="9"/>
      <c r="B684" s="9"/>
      <c r="C684" s="10"/>
      <c r="D684" s="9"/>
      <c r="E684" s="9"/>
      <c r="F684" s="9"/>
      <c r="G684" s="9"/>
      <c r="H684" s="9"/>
      <c r="I684" s="9"/>
      <c r="J684" s="9"/>
      <c r="K684" s="9"/>
    </row>
    <row r="685" spans="1:11" ht="195" customHeight="1" x14ac:dyDescent="0.25">
      <c r="A685" s="9" t="s">
        <v>0</v>
      </c>
      <c r="B685" s="9" t="s">
        <v>7</v>
      </c>
      <c r="C685" s="10" t="s">
        <v>646</v>
      </c>
      <c r="D685" s="9" t="s">
        <v>647</v>
      </c>
      <c r="E685" s="9" t="s">
        <v>648</v>
      </c>
      <c r="F685" s="11">
        <v>42019</v>
      </c>
      <c r="G685" s="9">
        <v>4</v>
      </c>
      <c r="H685" s="9" t="s">
        <v>5</v>
      </c>
      <c r="I685" s="9" t="s">
        <v>50</v>
      </c>
      <c r="J685" s="9" t="s">
        <v>568</v>
      </c>
      <c r="K685" s="9"/>
    </row>
    <row r="686" spans="1:11" x14ac:dyDescent="0.25">
      <c r="A686" s="9"/>
      <c r="B686" s="9"/>
      <c r="C686" s="10"/>
      <c r="D686" s="9"/>
      <c r="E686" s="9"/>
      <c r="F686" s="11"/>
      <c r="G686" s="9"/>
      <c r="H686" s="9"/>
      <c r="I686" s="9"/>
      <c r="J686" s="9"/>
      <c r="K686" s="9"/>
    </row>
    <row r="687" spans="1:11" ht="195" customHeight="1" x14ac:dyDescent="0.25">
      <c r="A687" s="9" t="s">
        <v>0</v>
      </c>
      <c r="B687" s="9" t="s">
        <v>1</v>
      </c>
      <c r="C687" s="10" t="s">
        <v>649</v>
      </c>
      <c r="D687" s="9" t="s">
        <v>650</v>
      </c>
      <c r="E687" s="9" t="s">
        <v>651</v>
      </c>
      <c r="F687" s="9" t="s">
        <v>475</v>
      </c>
      <c r="G687" s="9">
        <v>4</v>
      </c>
      <c r="H687" s="9" t="s">
        <v>5</v>
      </c>
      <c r="I687" s="9" t="s">
        <v>10</v>
      </c>
      <c r="J687" s="9" t="s">
        <v>568</v>
      </c>
      <c r="K687" s="9"/>
    </row>
    <row r="688" spans="1:11" x14ac:dyDescent="0.25">
      <c r="A688" s="9"/>
      <c r="B688" s="9"/>
      <c r="C688" s="10"/>
      <c r="D688" s="9"/>
      <c r="E688" s="9"/>
      <c r="F688" s="9"/>
      <c r="G688" s="9"/>
      <c r="H688" s="9"/>
      <c r="I688" s="9"/>
      <c r="J688" s="9"/>
      <c r="K688" s="9"/>
    </row>
    <row r="689" spans="1:11" ht="180" customHeight="1" x14ac:dyDescent="0.25">
      <c r="A689" s="9" t="s">
        <v>0</v>
      </c>
      <c r="B689" s="9" t="s">
        <v>1</v>
      </c>
      <c r="C689" s="10" t="s">
        <v>652</v>
      </c>
      <c r="D689" s="9" t="s">
        <v>653</v>
      </c>
      <c r="E689" s="9" t="s">
        <v>520</v>
      </c>
      <c r="F689" s="9" t="s">
        <v>475</v>
      </c>
      <c r="G689" s="9">
        <v>4</v>
      </c>
      <c r="H689" s="9" t="s">
        <v>5</v>
      </c>
      <c r="I689" s="9" t="s">
        <v>37</v>
      </c>
      <c r="J689" s="9" t="s">
        <v>568</v>
      </c>
      <c r="K689" s="9">
        <v>1</v>
      </c>
    </row>
    <row r="690" spans="1:11" x14ac:dyDescent="0.25">
      <c r="A690" s="9"/>
      <c r="B690" s="9"/>
      <c r="C690" s="10"/>
      <c r="D690" s="9"/>
      <c r="E690" s="9"/>
      <c r="F690" s="9"/>
      <c r="G690" s="9"/>
      <c r="H690" s="9"/>
      <c r="I690" s="9"/>
      <c r="J690" s="9"/>
      <c r="K690" s="9"/>
    </row>
    <row r="691" spans="1:11" ht="165" customHeight="1" x14ac:dyDescent="0.25">
      <c r="A691" s="9" t="s">
        <v>0</v>
      </c>
      <c r="B691" s="9" t="s">
        <v>1</v>
      </c>
      <c r="C691" s="10" t="s">
        <v>654</v>
      </c>
      <c r="D691" s="9" t="s">
        <v>655</v>
      </c>
      <c r="E691" s="9" t="s">
        <v>656</v>
      </c>
      <c r="F691" s="9" t="s">
        <v>514</v>
      </c>
      <c r="G691" s="9">
        <v>4</v>
      </c>
      <c r="H691" s="9" t="s">
        <v>5</v>
      </c>
      <c r="I691" s="9" t="s">
        <v>104</v>
      </c>
      <c r="J691" s="9" t="s">
        <v>568</v>
      </c>
      <c r="K691" s="9"/>
    </row>
    <row r="692" spans="1:11" x14ac:dyDescent="0.25">
      <c r="A692" s="9"/>
      <c r="B692" s="9"/>
      <c r="C692" s="10"/>
      <c r="D692" s="9"/>
      <c r="E692" s="9"/>
      <c r="F692" s="9"/>
      <c r="G692" s="9"/>
      <c r="H692" s="9"/>
      <c r="I692" s="9"/>
      <c r="J692" s="9"/>
      <c r="K692" s="9"/>
    </row>
    <row r="693" spans="1:11" ht="225" customHeight="1" x14ac:dyDescent="0.25">
      <c r="A693" s="9" t="s">
        <v>0</v>
      </c>
      <c r="B693" s="9" t="s">
        <v>1</v>
      </c>
      <c r="C693" s="10" t="s">
        <v>657</v>
      </c>
      <c r="D693" s="9" t="s">
        <v>658</v>
      </c>
      <c r="E693" s="9" t="s">
        <v>267</v>
      </c>
      <c r="F693" s="9" t="s">
        <v>475</v>
      </c>
      <c r="G693" s="9">
        <v>4</v>
      </c>
      <c r="H693" s="9" t="s">
        <v>5</v>
      </c>
      <c r="I693" s="9" t="s">
        <v>25</v>
      </c>
      <c r="J693" s="9" t="s">
        <v>568</v>
      </c>
      <c r="K693" s="9"/>
    </row>
    <row r="694" spans="1:11" x14ac:dyDescent="0.25">
      <c r="A694" s="9"/>
      <c r="B694" s="9"/>
      <c r="C694" s="10"/>
      <c r="D694" s="9"/>
      <c r="E694" s="9"/>
      <c r="F694" s="9"/>
      <c r="G694" s="9"/>
      <c r="H694" s="9"/>
      <c r="I694" s="9"/>
      <c r="J694" s="9"/>
      <c r="K694" s="9"/>
    </row>
    <row r="695" spans="1:11" ht="180" customHeight="1" x14ac:dyDescent="0.25">
      <c r="A695" s="9" t="s">
        <v>0</v>
      </c>
      <c r="B695" s="9" t="s">
        <v>7</v>
      </c>
      <c r="C695" s="10" t="s">
        <v>659</v>
      </c>
      <c r="D695" s="9" t="s">
        <v>660</v>
      </c>
      <c r="E695" s="9" t="s">
        <v>661</v>
      </c>
      <c r="F695" s="11">
        <v>42326</v>
      </c>
      <c r="G695" s="9">
        <v>4</v>
      </c>
      <c r="H695" s="9" t="s">
        <v>17</v>
      </c>
      <c r="I695" s="9" t="s">
        <v>63</v>
      </c>
      <c r="J695" s="9"/>
      <c r="K695" s="9"/>
    </row>
    <row r="696" spans="1:11" x14ac:dyDescent="0.25">
      <c r="A696" s="9"/>
      <c r="B696" s="9"/>
      <c r="C696" s="10"/>
      <c r="D696" s="9"/>
      <c r="E696" s="9"/>
      <c r="F696" s="11"/>
      <c r="G696" s="9"/>
      <c r="H696" s="9"/>
      <c r="I696" s="9"/>
      <c r="J696" s="9"/>
      <c r="K696" s="9"/>
    </row>
    <row r="697" spans="1:11" ht="195" customHeight="1" x14ac:dyDescent="0.25">
      <c r="A697" s="9" t="s">
        <v>0</v>
      </c>
      <c r="B697" s="9" t="s">
        <v>7</v>
      </c>
      <c r="C697" s="10" t="s">
        <v>662</v>
      </c>
      <c r="D697" s="9" t="s">
        <v>663</v>
      </c>
      <c r="E697" s="9" t="s">
        <v>664</v>
      </c>
      <c r="F697" s="11">
        <v>42265</v>
      </c>
      <c r="G697" s="9">
        <v>4</v>
      </c>
      <c r="H697" s="9" t="s">
        <v>17</v>
      </c>
    </row>
    <row r="698" spans="1:11" x14ac:dyDescent="0.25">
      <c r="A698" s="9"/>
      <c r="B698" s="9"/>
      <c r="C698" s="10"/>
      <c r="D698" s="9"/>
      <c r="E698" s="9"/>
      <c r="F698" s="11"/>
      <c r="G698" s="9"/>
      <c r="H698" s="9"/>
    </row>
    <row r="701" spans="1:11" ht="45" x14ac:dyDescent="0.25">
      <c r="A701" s="4" t="s">
        <v>152</v>
      </c>
      <c r="B701" s="4" t="s">
        <v>153</v>
      </c>
      <c r="C701" s="4" t="s">
        <v>154</v>
      </c>
      <c r="D701" s="4" t="s">
        <v>155</v>
      </c>
      <c r="E701" s="4" t="s">
        <v>156</v>
      </c>
      <c r="F701" s="4" t="s">
        <v>157</v>
      </c>
      <c r="G701" s="4" t="s">
        <v>158</v>
      </c>
      <c r="H701" s="4" t="s">
        <v>159</v>
      </c>
      <c r="I701" s="4" t="s">
        <v>160</v>
      </c>
      <c r="J701" s="4" t="s">
        <v>161</v>
      </c>
      <c r="K701" s="4" t="s">
        <v>162</v>
      </c>
    </row>
    <row r="702" spans="1:11" ht="180" customHeight="1" x14ac:dyDescent="0.25">
      <c r="A702" s="9" t="s">
        <v>0</v>
      </c>
      <c r="B702" s="9" t="s">
        <v>1</v>
      </c>
      <c r="C702" s="10" t="s">
        <v>665</v>
      </c>
      <c r="D702" s="9" t="s">
        <v>666</v>
      </c>
      <c r="E702" s="9" t="s">
        <v>84</v>
      </c>
      <c r="F702" s="9" t="s">
        <v>475</v>
      </c>
      <c r="G702" s="9">
        <v>4</v>
      </c>
      <c r="H702" s="9" t="s">
        <v>5</v>
      </c>
      <c r="I702" s="9" t="s">
        <v>37</v>
      </c>
      <c r="J702" s="9"/>
      <c r="K702" s="9">
        <v>1</v>
      </c>
    </row>
    <row r="703" spans="1:11" x14ac:dyDescent="0.25">
      <c r="A703" s="9"/>
      <c r="B703" s="9"/>
      <c r="C703" s="10"/>
      <c r="D703" s="9"/>
      <c r="E703" s="9"/>
      <c r="F703" s="9"/>
      <c r="G703" s="9"/>
      <c r="H703" s="9"/>
      <c r="I703" s="9"/>
      <c r="J703" s="9"/>
      <c r="K703" s="9"/>
    </row>
    <row r="704" spans="1:11" ht="180" customHeight="1" x14ac:dyDescent="0.25">
      <c r="A704" s="9" t="s">
        <v>0</v>
      </c>
      <c r="B704" s="9" t="s">
        <v>7</v>
      </c>
      <c r="C704" s="10" t="s">
        <v>667</v>
      </c>
      <c r="D704" s="9" t="s">
        <v>668</v>
      </c>
      <c r="E704" s="9" t="s">
        <v>669</v>
      </c>
      <c r="F704" s="11">
        <v>42050</v>
      </c>
      <c r="G704" s="9">
        <v>4</v>
      </c>
      <c r="H704" s="9" t="s">
        <v>17</v>
      </c>
      <c r="I704" s="9" t="s">
        <v>37</v>
      </c>
      <c r="J704" s="9"/>
      <c r="K704" s="9">
        <v>1</v>
      </c>
    </row>
    <row r="705" spans="1:11" x14ac:dyDescent="0.25">
      <c r="A705" s="9"/>
      <c r="B705" s="9"/>
      <c r="C705" s="10"/>
      <c r="D705" s="9"/>
      <c r="E705" s="9"/>
      <c r="F705" s="11"/>
      <c r="G705" s="9"/>
      <c r="H705" s="9"/>
      <c r="I705" s="9"/>
      <c r="J705" s="9"/>
      <c r="K705" s="9"/>
    </row>
    <row r="706" spans="1:11" ht="180" customHeight="1" x14ac:dyDescent="0.25">
      <c r="A706" s="9" t="s">
        <v>0</v>
      </c>
      <c r="B706" s="9" t="s">
        <v>1</v>
      </c>
      <c r="C706" s="10" t="s">
        <v>670</v>
      </c>
      <c r="D706" s="9" t="s">
        <v>671</v>
      </c>
      <c r="E706" s="9" t="s">
        <v>672</v>
      </c>
      <c r="F706" s="9" t="s">
        <v>475</v>
      </c>
      <c r="G706" s="9">
        <v>4</v>
      </c>
      <c r="H706" s="9" t="s">
        <v>5</v>
      </c>
      <c r="I706" s="9" t="s">
        <v>37</v>
      </c>
      <c r="J706" s="9"/>
      <c r="K706" s="9">
        <v>1</v>
      </c>
    </row>
    <row r="707" spans="1:11" x14ac:dyDescent="0.25">
      <c r="A707" s="9"/>
      <c r="B707" s="9"/>
      <c r="C707" s="10"/>
      <c r="D707" s="9"/>
      <c r="E707" s="9"/>
      <c r="F707" s="9"/>
      <c r="G707" s="9"/>
      <c r="H707" s="9"/>
      <c r="I707" s="9"/>
      <c r="J707" s="9"/>
      <c r="K707" s="9"/>
    </row>
    <row r="708" spans="1:11" ht="210" customHeight="1" x14ac:dyDescent="0.25">
      <c r="A708" s="9" t="s">
        <v>0</v>
      </c>
      <c r="B708" s="9" t="s">
        <v>7</v>
      </c>
      <c r="C708" s="10" t="s">
        <v>673</v>
      </c>
      <c r="D708" s="9" t="s">
        <v>674</v>
      </c>
      <c r="E708" s="9" t="s">
        <v>175</v>
      </c>
      <c r="F708" s="11">
        <v>42051</v>
      </c>
      <c r="G708" s="9">
        <v>4</v>
      </c>
      <c r="H708" s="9" t="s">
        <v>5</v>
      </c>
      <c r="I708" s="9" t="s">
        <v>30</v>
      </c>
      <c r="J708" s="9"/>
      <c r="K708" s="9"/>
    </row>
    <row r="709" spans="1:11" x14ac:dyDescent="0.25">
      <c r="A709" s="9"/>
      <c r="B709" s="9"/>
      <c r="C709" s="10"/>
      <c r="D709" s="9"/>
      <c r="E709" s="9"/>
      <c r="F709" s="11"/>
      <c r="G709" s="9"/>
      <c r="H709" s="9"/>
      <c r="I709" s="9"/>
      <c r="J709" s="9"/>
      <c r="K709" s="9"/>
    </row>
    <row r="710" spans="1:11" ht="225" customHeight="1" x14ac:dyDescent="0.25">
      <c r="A710" s="9" t="s">
        <v>0</v>
      </c>
      <c r="B710" s="9" t="s">
        <v>1</v>
      </c>
      <c r="C710" s="10" t="s">
        <v>675</v>
      </c>
      <c r="D710" s="9" t="s">
        <v>676</v>
      </c>
      <c r="E710" s="9" t="s">
        <v>272</v>
      </c>
      <c r="F710" s="9">
        <f>-2 / 18</f>
        <v>-0.1111111111111111</v>
      </c>
      <c r="G710" s="9">
        <v>4</v>
      </c>
      <c r="H710" s="9" t="s">
        <v>5</v>
      </c>
    </row>
    <row r="711" spans="1:11" x14ac:dyDescent="0.25">
      <c r="A711" s="9"/>
      <c r="B711" s="9"/>
      <c r="C711" s="10"/>
      <c r="D711" s="9"/>
      <c r="E711" s="9"/>
      <c r="F711" s="9"/>
      <c r="G711" s="9"/>
      <c r="H711" s="9"/>
    </row>
    <row r="715" spans="1:11" ht="210" customHeight="1" x14ac:dyDescent="0.25">
      <c r="A715" s="9" t="s">
        <v>0</v>
      </c>
      <c r="B715" s="9" t="s">
        <v>1</v>
      </c>
      <c r="C715" s="10" t="s">
        <v>410</v>
      </c>
      <c r="D715" s="9" t="s">
        <v>411</v>
      </c>
      <c r="E715" s="9" t="s">
        <v>412</v>
      </c>
      <c r="F715" s="9">
        <f>-3 / 15</f>
        <v>-0.2</v>
      </c>
      <c r="G715" s="9">
        <v>4</v>
      </c>
      <c r="H715" s="9" t="s">
        <v>17</v>
      </c>
      <c r="I715" s="9" t="s">
        <v>37</v>
      </c>
      <c r="J715" s="9" t="s">
        <v>26</v>
      </c>
      <c r="K715" s="9"/>
    </row>
    <row r="716" spans="1:11" x14ac:dyDescent="0.25">
      <c r="A716" s="9"/>
      <c r="B716" s="9"/>
      <c r="C716" s="10"/>
      <c r="D716" s="9"/>
      <c r="E716" s="9"/>
      <c r="F716" s="9"/>
      <c r="G716" s="9"/>
      <c r="H716" s="9"/>
      <c r="I716" s="9"/>
      <c r="J716" s="9"/>
      <c r="K716" s="9"/>
    </row>
    <row r="717" spans="1:11" ht="210" customHeight="1" x14ac:dyDescent="0.25">
      <c r="A717" s="9" t="s">
        <v>0</v>
      </c>
      <c r="B717" s="9" t="s">
        <v>1</v>
      </c>
      <c r="C717" s="10" t="s">
        <v>413</v>
      </c>
      <c r="D717" s="9" t="s">
        <v>414</v>
      </c>
      <c r="E717" s="9" t="s">
        <v>412</v>
      </c>
      <c r="F717" s="9">
        <f>-6 / 18</f>
        <v>-0.33333333333333331</v>
      </c>
      <c r="G717" s="9">
        <v>4</v>
      </c>
      <c r="H717" s="9" t="s">
        <v>17</v>
      </c>
      <c r="I717" s="9" t="s">
        <v>50</v>
      </c>
      <c r="J717" s="9" t="s">
        <v>26</v>
      </c>
      <c r="K717" s="9"/>
    </row>
    <row r="718" spans="1:11" x14ac:dyDescent="0.25">
      <c r="A718" s="9"/>
      <c r="B718" s="9"/>
      <c r="C718" s="10"/>
      <c r="D718" s="9"/>
      <c r="E718" s="9"/>
      <c r="F718" s="9"/>
      <c r="G718" s="9"/>
      <c r="H718" s="9"/>
      <c r="I718" s="9"/>
      <c r="J718" s="9"/>
      <c r="K718" s="9"/>
    </row>
    <row r="719" spans="1:11" ht="195" customHeight="1" x14ac:dyDescent="0.25">
      <c r="A719" s="9" t="s">
        <v>0</v>
      </c>
      <c r="B719" s="9" t="s">
        <v>1</v>
      </c>
      <c r="C719" s="10" t="s">
        <v>415</v>
      </c>
      <c r="D719" s="9" t="s">
        <v>416</v>
      </c>
      <c r="E719" s="9" t="s">
        <v>417</v>
      </c>
      <c r="F719" s="9">
        <f>-1 / 18</f>
        <v>-5.5555555555555552E-2</v>
      </c>
      <c r="G719" s="9">
        <v>4</v>
      </c>
      <c r="H719" s="9" t="s">
        <v>5</v>
      </c>
      <c r="I719" s="9" t="s">
        <v>25</v>
      </c>
      <c r="J719" s="9"/>
      <c r="K719" s="9"/>
    </row>
    <row r="720" spans="1:11" x14ac:dyDescent="0.25">
      <c r="A720" s="9"/>
      <c r="B720" s="9"/>
      <c r="C720" s="10"/>
      <c r="D720" s="9"/>
      <c r="E720" s="9"/>
      <c r="F720" s="9"/>
      <c r="G720" s="9"/>
      <c r="H720" s="9"/>
      <c r="I720" s="9"/>
      <c r="J720" s="9"/>
      <c r="K720" s="9"/>
    </row>
    <row r="721" spans="1:11" ht="180" customHeight="1" x14ac:dyDescent="0.25">
      <c r="A721" s="9" t="s">
        <v>0</v>
      </c>
      <c r="B721" s="9" t="s">
        <v>7</v>
      </c>
      <c r="C721" s="10" t="s">
        <v>418</v>
      </c>
      <c r="D721" s="9" t="s">
        <v>419</v>
      </c>
      <c r="E721" s="9" t="s">
        <v>420</v>
      </c>
      <c r="F721" s="11">
        <v>42231</v>
      </c>
      <c r="G721" s="9">
        <v>4</v>
      </c>
      <c r="H721" s="9" t="s">
        <v>5</v>
      </c>
      <c r="I721" s="9"/>
      <c r="J721" s="9"/>
      <c r="K721" s="9"/>
    </row>
    <row r="722" spans="1:11" x14ac:dyDescent="0.25">
      <c r="A722" s="9"/>
      <c r="B722" s="9"/>
      <c r="C722" s="10"/>
      <c r="D722" s="9"/>
      <c r="E722" s="9"/>
      <c r="F722" s="11"/>
      <c r="G722" s="9"/>
      <c r="H722" s="9"/>
      <c r="I722" s="9"/>
      <c r="J722" s="9"/>
      <c r="K722" s="9"/>
    </row>
    <row r="723" spans="1:11" ht="225" customHeight="1" x14ac:dyDescent="0.25">
      <c r="A723" s="9" t="s">
        <v>0</v>
      </c>
      <c r="B723" s="9" t="s">
        <v>7</v>
      </c>
      <c r="C723" s="10" t="s">
        <v>421</v>
      </c>
      <c r="D723" s="9" t="s">
        <v>15</v>
      </c>
      <c r="E723" s="9" t="s">
        <v>412</v>
      </c>
      <c r="F723" s="11">
        <v>42289</v>
      </c>
      <c r="G723" s="9">
        <v>2</v>
      </c>
      <c r="H723" s="9" t="s">
        <v>17</v>
      </c>
      <c r="I723" s="9"/>
      <c r="J723" s="9"/>
      <c r="K723" s="9"/>
    </row>
    <row r="724" spans="1:11" x14ac:dyDescent="0.25">
      <c r="A724" s="9"/>
      <c r="B724" s="9"/>
      <c r="C724" s="10"/>
      <c r="D724" s="9"/>
      <c r="E724" s="9"/>
      <c r="F724" s="11"/>
      <c r="G724" s="9"/>
      <c r="H724" s="9"/>
      <c r="I724" s="9"/>
      <c r="J724" s="9"/>
      <c r="K724" s="9"/>
    </row>
    <row r="725" spans="1:11" ht="195" customHeight="1" x14ac:dyDescent="0.25">
      <c r="A725" s="9" t="s">
        <v>0</v>
      </c>
      <c r="B725" s="9" t="s">
        <v>7</v>
      </c>
      <c r="C725" s="10" t="s">
        <v>422</v>
      </c>
      <c r="D725" s="9" t="s">
        <v>423</v>
      </c>
      <c r="E725" s="9" t="s">
        <v>417</v>
      </c>
      <c r="F725" s="11">
        <v>42139</v>
      </c>
      <c r="G725" s="9">
        <v>4</v>
      </c>
      <c r="H725" s="9" t="s">
        <v>17</v>
      </c>
      <c r="I725" s="9" t="s">
        <v>10</v>
      </c>
      <c r="J725" s="9"/>
      <c r="K725" s="9"/>
    </row>
    <row r="726" spans="1:11" x14ac:dyDescent="0.25">
      <c r="A726" s="9"/>
      <c r="B726" s="9"/>
      <c r="C726" s="10"/>
      <c r="D726" s="9"/>
      <c r="E726" s="9"/>
      <c r="F726" s="11"/>
      <c r="G726" s="9"/>
      <c r="H726" s="9"/>
      <c r="I726" s="9"/>
      <c r="J726" s="9"/>
      <c r="K726" s="9"/>
    </row>
    <row r="727" spans="1:11" ht="225" customHeight="1" x14ac:dyDescent="0.25">
      <c r="A727" s="9" t="s">
        <v>0</v>
      </c>
      <c r="B727" s="9" t="s">
        <v>7</v>
      </c>
      <c r="C727" s="10" t="s">
        <v>424</v>
      </c>
      <c r="D727" s="9" t="s">
        <v>15</v>
      </c>
      <c r="E727" s="9" t="s">
        <v>412</v>
      </c>
      <c r="F727" s="9" t="s">
        <v>16</v>
      </c>
      <c r="G727" s="9">
        <v>1</v>
      </c>
      <c r="H727" s="9" t="s">
        <v>17</v>
      </c>
      <c r="I727" s="9"/>
      <c r="J727" s="9"/>
      <c r="K727" s="9"/>
    </row>
    <row r="728" spans="1:11" x14ac:dyDescent="0.25">
      <c r="A728" s="9"/>
      <c r="B728" s="9"/>
      <c r="C728" s="10"/>
      <c r="D728" s="9"/>
      <c r="E728" s="9"/>
      <c r="F728" s="9"/>
      <c r="G728" s="9"/>
      <c r="H728" s="9"/>
      <c r="I728" s="9"/>
      <c r="J728" s="9"/>
      <c r="K728" s="9"/>
    </row>
    <row r="729" spans="1:11" ht="225" customHeight="1" x14ac:dyDescent="0.25">
      <c r="A729" s="9" t="s">
        <v>0</v>
      </c>
      <c r="B729" s="9" t="s">
        <v>7</v>
      </c>
      <c r="C729" s="10" t="s">
        <v>425</v>
      </c>
      <c r="D729" s="9" t="s">
        <v>15</v>
      </c>
      <c r="E729" s="9" t="s">
        <v>426</v>
      </c>
      <c r="F729" s="9" t="s">
        <v>16</v>
      </c>
      <c r="G729" s="9">
        <v>1</v>
      </c>
      <c r="H729" s="9" t="s">
        <v>17</v>
      </c>
      <c r="I729" s="9"/>
      <c r="J729" s="9"/>
      <c r="K729" s="9"/>
    </row>
    <row r="730" spans="1:11" x14ac:dyDescent="0.25">
      <c r="A730" s="9"/>
      <c r="B730" s="9"/>
      <c r="C730" s="10"/>
      <c r="D730" s="9"/>
      <c r="E730" s="9"/>
      <c r="F730" s="9"/>
      <c r="G730" s="9"/>
      <c r="H730" s="9"/>
      <c r="I730" s="9"/>
      <c r="J730" s="9"/>
      <c r="K730" s="9"/>
    </row>
    <row r="731" spans="1:11" ht="180" customHeight="1" x14ac:dyDescent="0.25">
      <c r="A731" s="9" t="s">
        <v>0</v>
      </c>
      <c r="B731" s="9" t="s">
        <v>7</v>
      </c>
      <c r="C731" s="10" t="s">
        <v>487</v>
      </c>
      <c r="D731" s="9" t="s">
        <v>488</v>
      </c>
      <c r="E731" s="9" t="s">
        <v>489</v>
      </c>
      <c r="F731" s="9" t="s">
        <v>490</v>
      </c>
      <c r="G731" s="9">
        <v>4</v>
      </c>
      <c r="H731" s="9" t="s">
        <v>17</v>
      </c>
      <c r="I731" s="9" t="s">
        <v>21</v>
      </c>
      <c r="J731" s="9"/>
      <c r="K731" s="9"/>
    </row>
    <row r="732" spans="1:11" x14ac:dyDescent="0.25">
      <c r="A732" s="9"/>
      <c r="B732" s="9"/>
      <c r="C732" s="10"/>
      <c r="D732" s="9"/>
      <c r="E732" s="9"/>
      <c r="F732" s="9"/>
      <c r="G732" s="9"/>
      <c r="H732" s="9"/>
      <c r="I732" s="9"/>
      <c r="J732" s="9"/>
      <c r="K732" s="9"/>
    </row>
    <row r="733" spans="1:11" ht="180" customHeight="1" x14ac:dyDescent="0.25">
      <c r="A733" s="9" t="s">
        <v>0</v>
      </c>
      <c r="B733" s="9" t="s">
        <v>7</v>
      </c>
      <c r="C733" s="10" t="s">
        <v>491</v>
      </c>
      <c r="D733" s="9" t="s">
        <v>492</v>
      </c>
      <c r="E733" s="9" t="s">
        <v>493</v>
      </c>
      <c r="F733" s="12">
        <v>14642</v>
      </c>
      <c r="G733" s="9">
        <v>4</v>
      </c>
      <c r="H733" s="9" t="s">
        <v>17</v>
      </c>
      <c r="I733" s="9" t="s">
        <v>50</v>
      </c>
      <c r="J733" s="9"/>
      <c r="K733" s="9"/>
    </row>
    <row r="734" spans="1:11" x14ac:dyDescent="0.25">
      <c r="A734" s="9"/>
      <c r="B734" s="9"/>
      <c r="C734" s="10"/>
      <c r="D734" s="9"/>
      <c r="E734" s="9"/>
      <c r="F734" s="12"/>
      <c r="G734" s="9"/>
      <c r="H734" s="9"/>
      <c r="I734" s="9"/>
      <c r="J734" s="9"/>
      <c r="K734" s="9"/>
    </row>
    <row r="735" spans="1:11" ht="180" customHeight="1" x14ac:dyDescent="0.25">
      <c r="A735" s="9" t="s">
        <v>0</v>
      </c>
      <c r="B735" s="9" t="s">
        <v>1</v>
      </c>
      <c r="C735" s="10" t="s">
        <v>494</v>
      </c>
      <c r="D735" s="9" t="s">
        <v>495</v>
      </c>
      <c r="E735" s="9" t="s">
        <v>496</v>
      </c>
      <c r="F735" s="9">
        <f>-3 / 30</f>
        <v>-0.1</v>
      </c>
      <c r="G735" s="9">
        <v>4</v>
      </c>
      <c r="H735" s="9" t="s">
        <v>5</v>
      </c>
      <c r="I735" s="9" t="s">
        <v>25</v>
      </c>
      <c r="J735" s="9"/>
      <c r="K735" s="9"/>
    </row>
    <row r="736" spans="1:11" x14ac:dyDescent="0.25">
      <c r="A736" s="9"/>
      <c r="B736" s="9"/>
      <c r="C736" s="10"/>
      <c r="D736" s="9"/>
      <c r="E736" s="9"/>
      <c r="F736" s="9"/>
      <c r="G736" s="9"/>
      <c r="H736" s="9"/>
      <c r="I736" s="9"/>
      <c r="J736" s="9"/>
      <c r="K736" s="9"/>
    </row>
    <row r="737" spans="1:11" ht="180" customHeight="1" x14ac:dyDescent="0.25">
      <c r="A737" s="9" t="s">
        <v>0</v>
      </c>
      <c r="B737" s="9" t="s">
        <v>1</v>
      </c>
      <c r="C737" s="10" t="s">
        <v>497</v>
      </c>
      <c r="D737" s="9" t="s">
        <v>498</v>
      </c>
      <c r="E737" s="9" t="s">
        <v>499</v>
      </c>
      <c r="F737" s="9" t="s">
        <v>149</v>
      </c>
      <c r="G737" s="9">
        <v>4</v>
      </c>
      <c r="H737" s="9" t="s">
        <v>17</v>
      </c>
      <c r="I737" s="9" t="s">
        <v>30</v>
      </c>
      <c r="J737" s="9"/>
      <c r="K737" s="9"/>
    </row>
    <row r="738" spans="1:11" x14ac:dyDescent="0.25">
      <c r="A738" s="9"/>
      <c r="B738" s="9"/>
      <c r="C738" s="10"/>
      <c r="D738" s="9"/>
      <c r="E738" s="9"/>
      <c r="F738" s="9"/>
      <c r="G738" s="9"/>
      <c r="H738" s="9"/>
      <c r="I738" s="9"/>
      <c r="J738" s="9"/>
      <c r="K738" s="9"/>
    </row>
    <row r="739" spans="1:11" ht="195" customHeight="1" x14ac:dyDescent="0.25">
      <c r="A739" s="9" t="s">
        <v>0</v>
      </c>
      <c r="B739" s="9" t="s">
        <v>7</v>
      </c>
      <c r="C739" s="10" t="s">
        <v>500</v>
      </c>
      <c r="D739" s="9" t="s">
        <v>501</v>
      </c>
      <c r="E739" s="9" t="s">
        <v>502</v>
      </c>
      <c r="F739" s="11">
        <v>42051</v>
      </c>
      <c r="G739" s="9">
        <v>4</v>
      </c>
      <c r="H739" s="9" t="s">
        <v>17</v>
      </c>
      <c r="I739" s="9" t="s">
        <v>13</v>
      </c>
      <c r="J739" s="9"/>
      <c r="K739" s="9"/>
    </row>
    <row r="740" spans="1:11" x14ac:dyDescent="0.25">
      <c r="A740" s="9"/>
      <c r="B740" s="9"/>
      <c r="C740" s="10"/>
      <c r="D740" s="9"/>
      <c r="E740" s="9"/>
      <c r="F740" s="11"/>
      <c r="G740" s="9"/>
      <c r="H740" s="9"/>
      <c r="I740" s="9"/>
      <c r="J740" s="9"/>
      <c r="K740" s="9"/>
    </row>
    <row r="741" spans="1:11" ht="165" customHeight="1" x14ac:dyDescent="0.25">
      <c r="A741" s="9" t="s">
        <v>0</v>
      </c>
      <c r="B741" s="9" t="s">
        <v>7</v>
      </c>
      <c r="C741" s="10" t="s">
        <v>503</v>
      </c>
      <c r="D741" s="9" t="s">
        <v>504</v>
      </c>
      <c r="E741" s="9" t="s">
        <v>505</v>
      </c>
      <c r="F741" s="11">
        <v>42055</v>
      </c>
      <c r="G741" s="9">
        <v>4</v>
      </c>
      <c r="H741" s="9" t="s">
        <v>5</v>
      </c>
      <c r="I741" s="9" t="s">
        <v>63</v>
      </c>
      <c r="J741" s="9"/>
      <c r="K741" s="9"/>
    </row>
    <row r="742" spans="1:11" x14ac:dyDescent="0.25">
      <c r="A742" s="9"/>
      <c r="B742" s="9"/>
      <c r="C742" s="10"/>
      <c r="D742" s="9"/>
      <c r="E742" s="9"/>
      <c r="F742" s="11"/>
      <c r="G742" s="9"/>
      <c r="H742" s="9"/>
      <c r="I742" s="9"/>
      <c r="J742" s="9"/>
      <c r="K742" s="9"/>
    </row>
    <row r="743" spans="1:11" ht="225" customHeight="1" x14ac:dyDescent="0.25">
      <c r="A743" s="9" t="s">
        <v>0</v>
      </c>
      <c r="B743" s="9" t="s">
        <v>1</v>
      </c>
      <c r="C743" s="10" t="s">
        <v>506</v>
      </c>
      <c r="D743" s="9" t="s">
        <v>15</v>
      </c>
      <c r="E743" s="9" t="s">
        <v>507</v>
      </c>
      <c r="F743" s="9">
        <f>-4 / 20</f>
        <v>-0.2</v>
      </c>
      <c r="G743" s="9">
        <v>1</v>
      </c>
      <c r="H743" s="9" t="s">
        <v>17</v>
      </c>
      <c r="I743" s="9"/>
      <c r="J743" s="9"/>
      <c r="K743" s="9"/>
    </row>
    <row r="744" spans="1:11" x14ac:dyDescent="0.25">
      <c r="A744" s="9"/>
      <c r="B744" s="9"/>
      <c r="C744" s="10"/>
      <c r="D744" s="9"/>
      <c r="E744" s="9"/>
      <c r="F744" s="9"/>
      <c r="G744" s="9"/>
      <c r="H744" s="9"/>
      <c r="I744" s="9"/>
      <c r="J744" s="9"/>
      <c r="K744" s="9"/>
    </row>
    <row r="745" spans="1:11" ht="195" customHeight="1" x14ac:dyDescent="0.25">
      <c r="A745" s="9" t="s">
        <v>0</v>
      </c>
      <c r="B745" s="9" t="s">
        <v>1</v>
      </c>
      <c r="C745" s="10" t="s">
        <v>508</v>
      </c>
      <c r="D745" s="9" t="s">
        <v>509</v>
      </c>
      <c r="E745" s="9" t="s">
        <v>510</v>
      </c>
      <c r="F745" s="9" t="s">
        <v>511</v>
      </c>
      <c r="G745" s="9">
        <v>4</v>
      </c>
      <c r="H745" s="9" t="s">
        <v>17</v>
      </c>
      <c r="I745" s="9" t="s">
        <v>25</v>
      </c>
      <c r="J745" s="9"/>
      <c r="K745" s="9"/>
    </row>
    <row r="746" spans="1:11" x14ac:dyDescent="0.25">
      <c r="A746" s="9"/>
      <c r="B746" s="9"/>
      <c r="C746" s="10"/>
      <c r="D746" s="9"/>
      <c r="E746" s="9"/>
      <c r="F746" s="9"/>
      <c r="G746" s="9"/>
      <c r="H746" s="9"/>
      <c r="I746" s="9"/>
      <c r="J746" s="9"/>
      <c r="K746" s="9"/>
    </row>
    <row r="747" spans="1:11" ht="195" customHeight="1" x14ac:dyDescent="0.25">
      <c r="A747" s="9" t="s">
        <v>0</v>
      </c>
      <c r="B747" s="9" t="s">
        <v>1</v>
      </c>
      <c r="C747" s="10" t="s">
        <v>512</v>
      </c>
      <c r="D747" s="9" t="s">
        <v>513</v>
      </c>
      <c r="E747" s="9" t="s">
        <v>496</v>
      </c>
      <c r="F747" s="9" t="s">
        <v>514</v>
      </c>
      <c r="G747" s="9">
        <v>4</v>
      </c>
      <c r="H747" s="9" t="s">
        <v>5</v>
      </c>
      <c r="I747" s="9" t="s">
        <v>30</v>
      </c>
      <c r="J747" s="9"/>
      <c r="K747" s="9"/>
    </row>
    <row r="748" spans="1:11" x14ac:dyDescent="0.25">
      <c r="A748" s="9"/>
      <c r="B748" s="9"/>
      <c r="C748" s="10"/>
      <c r="D748" s="9"/>
      <c r="E748" s="9"/>
      <c r="F748" s="9"/>
      <c r="G748" s="9"/>
      <c r="H748" s="9"/>
      <c r="I748" s="9"/>
      <c r="J748" s="9"/>
      <c r="K748" s="9"/>
    </row>
    <row r="749" spans="1:11" ht="165" customHeight="1" x14ac:dyDescent="0.25">
      <c r="A749" s="9" t="s">
        <v>0</v>
      </c>
      <c r="B749" s="9" t="s">
        <v>1</v>
      </c>
      <c r="C749" s="10" t="s">
        <v>515</v>
      </c>
      <c r="D749" s="9" t="s">
        <v>516</v>
      </c>
      <c r="E749" s="9" t="s">
        <v>517</v>
      </c>
      <c r="F749" s="9">
        <f>-4 / 18</f>
        <v>-0.22222222222222221</v>
      </c>
      <c r="G749" s="9">
        <v>4</v>
      </c>
      <c r="H749" s="9" t="s">
        <v>5</v>
      </c>
      <c r="I749" s="9" t="s">
        <v>30</v>
      </c>
      <c r="J749" s="9"/>
      <c r="K749" s="9"/>
    </row>
    <row r="750" spans="1:11" x14ac:dyDescent="0.25">
      <c r="A750" s="9"/>
      <c r="B750" s="9"/>
      <c r="C750" s="10"/>
      <c r="D750" s="9"/>
      <c r="E750" s="9"/>
      <c r="F750" s="9"/>
      <c r="G750" s="9"/>
      <c r="H750" s="9"/>
      <c r="I750" s="9"/>
      <c r="J750" s="9"/>
      <c r="K750" s="9"/>
    </row>
    <row r="751" spans="1:11" ht="195" customHeight="1" x14ac:dyDescent="0.25">
      <c r="A751" s="9" t="s">
        <v>0</v>
      </c>
      <c r="B751" s="9" t="s">
        <v>1</v>
      </c>
      <c r="C751" s="10" t="s">
        <v>518</v>
      </c>
      <c r="D751" s="9" t="s">
        <v>519</v>
      </c>
      <c r="E751" s="9" t="s">
        <v>520</v>
      </c>
      <c r="F751" s="11">
        <v>42047</v>
      </c>
      <c r="G751" s="9">
        <v>4</v>
      </c>
      <c r="H751" s="9" t="s">
        <v>17</v>
      </c>
      <c r="I751" s="9" t="s">
        <v>30</v>
      </c>
      <c r="J751" s="9"/>
      <c r="K751" s="9"/>
    </row>
    <row r="752" spans="1:11" x14ac:dyDescent="0.25">
      <c r="A752" s="9"/>
      <c r="B752" s="9"/>
      <c r="C752" s="10"/>
      <c r="D752" s="9"/>
      <c r="E752" s="9"/>
      <c r="F752" s="11"/>
      <c r="G752" s="9"/>
      <c r="H752" s="9"/>
      <c r="I752" s="9"/>
      <c r="J752" s="9"/>
      <c r="K752" s="9"/>
    </row>
    <row r="753" spans="1:11" ht="180" customHeight="1" x14ac:dyDescent="0.25">
      <c r="A753" s="9" t="s">
        <v>0</v>
      </c>
      <c r="B753" s="9" t="s">
        <v>1</v>
      </c>
      <c r="C753" s="10" t="s">
        <v>521</v>
      </c>
      <c r="D753" s="9" t="s">
        <v>522</v>
      </c>
      <c r="E753" s="9" t="s">
        <v>507</v>
      </c>
      <c r="F753" s="9">
        <f>-1 / 20</f>
        <v>-0.05</v>
      </c>
      <c r="G753" s="9">
        <v>4</v>
      </c>
      <c r="H753" s="9" t="s">
        <v>17</v>
      </c>
    </row>
    <row r="754" spans="1:11" x14ac:dyDescent="0.25">
      <c r="A754" s="9"/>
      <c r="B754" s="9"/>
      <c r="C754" s="10"/>
      <c r="D754" s="9"/>
      <c r="E754" s="9"/>
      <c r="F754" s="9"/>
      <c r="G754" s="9"/>
      <c r="H754" s="9"/>
    </row>
    <row r="757" spans="1:11" ht="180" customHeight="1" x14ac:dyDescent="0.25">
      <c r="A757" s="9" t="s">
        <v>0</v>
      </c>
      <c r="B757" s="9" t="s">
        <v>1</v>
      </c>
      <c r="C757" s="10" t="s">
        <v>523</v>
      </c>
      <c r="D757" s="9" t="s">
        <v>524</v>
      </c>
      <c r="E757" s="9" t="s">
        <v>525</v>
      </c>
      <c r="F757" s="9">
        <f>-2 / 20</f>
        <v>-0.1</v>
      </c>
      <c r="G757" s="9">
        <v>4</v>
      </c>
      <c r="H757" s="9"/>
    </row>
    <row r="758" spans="1:11" x14ac:dyDescent="0.25">
      <c r="A758" s="9"/>
      <c r="B758" s="9"/>
      <c r="C758" s="10"/>
      <c r="D758" s="9"/>
      <c r="E758" s="9"/>
      <c r="F758" s="9"/>
      <c r="G758" s="9"/>
      <c r="H758" s="9"/>
    </row>
    <row r="761" spans="1:11" ht="45" x14ac:dyDescent="0.25">
      <c r="A761" s="4" t="s">
        <v>152</v>
      </c>
      <c r="B761" s="4" t="s">
        <v>153</v>
      </c>
      <c r="C761" s="4" t="s">
        <v>154</v>
      </c>
      <c r="D761" s="4" t="s">
        <v>155</v>
      </c>
      <c r="E761" s="4" t="s">
        <v>156</v>
      </c>
      <c r="F761" s="4" t="s">
        <v>157</v>
      </c>
      <c r="G761" s="4" t="s">
        <v>158</v>
      </c>
      <c r="H761" s="4" t="s">
        <v>159</v>
      </c>
      <c r="I761" s="4" t="s">
        <v>160</v>
      </c>
      <c r="J761" s="4" t="s">
        <v>161</v>
      </c>
      <c r="K761" s="4" t="s">
        <v>162</v>
      </c>
    </row>
    <row r="762" spans="1:11" ht="210" customHeight="1" x14ac:dyDescent="0.25">
      <c r="A762" s="9" t="s">
        <v>0</v>
      </c>
      <c r="B762" s="9" t="s">
        <v>7</v>
      </c>
      <c r="C762" s="10" t="s">
        <v>677</v>
      </c>
      <c r="D762" s="9" t="s">
        <v>678</v>
      </c>
      <c r="E762" s="9" t="s">
        <v>454</v>
      </c>
      <c r="F762" s="11">
        <v>42173</v>
      </c>
      <c r="G762" s="9">
        <v>4</v>
      </c>
      <c r="H762" s="9" t="s">
        <v>5</v>
      </c>
      <c r="I762" s="9" t="s">
        <v>37</v>
      </c>
      <c r="J762" s="9"/>
      <c r="K762" s="9"/>
    </row>
    <row r="763" spans="1:11" x14ac:dyDescent="0.25">
      <c r="A763" s="9"/>
      <c r="B763" s="9"/>
      <c r="C763" s="10"/>
      <c r="D763" s="9"/>
      <c r="E763" s="9"/>
      <c r="F763" s="11"/>
      <c r="G763" s="9"/>
      <c r="H763" s="9"/>
      <c r="I763" s="9"/>
      <c r="J763" s="9"/>
      <c r="K763" s="9"/>
    </row>
    <row r="764" spans="1:11" ht="195" customHeight="1" x14ac:dyDescent="0.25">
      <c r="A764" s="9" t="s">
        <v>0</v>
      </c>
      <c r="B764" s="9" t="s">
        <v>1</v>
      </c>
      <c r="C764" s="10" t="s">
        <v>679</v>
      </c>
      <c r="D764" s="9" t="s">
        <v>680</v>
      </c>
      <c r="E764" s="9" t="s">
        <v>448</v>
      </c>
      <c r="F764" s="9" t="s">
        <v>125</v>
      </c>
      <c r="G764" s="9">
        <v>4</v>
      </c>
      <c r="H764" s="9" t="s">
        <v>17</v>
      </c>
      <c r="I764" s="9"/>
    </row>
    <row r="765" spans="1:11" x14ac:dyDescent="0.25">
      <c r="A765" s="9"/>
      <c r="B765" s="9"/>
      <c r="C765" s="10"/>
      <c r="D765" s="9"/>
      <c r="E765" s="9"/>
      <c r="F765" s="9"/>
      <c r="G765" s="9"/>
      <c r="H765" s="9"/>
      <c r="I765" s="9"/>
    </row>
    <row r="768" spans="1:11" ht="195" customHeight="1" x14ac:dyDescent="0.25">
      <c r="A768" s="9" t="s">
        <v>0</v>
      </c>
      <c r="B768" s="9" t="s">
        <v>7</v>
      </c>
      <c r="C768" s="10" t="s">
        <v>681</v>
      </c>
      <c r="D768" s="9" t="s">
        <v>682</v>
      </c>
      <c r="E768" s="9" t="s">
        <v>683</v>
      </c>
      <c r="F768" s="11">
        <v>42072</v>
      </c>
      <c r="G768" s="9">
        <v>4</v>
      </c>
      <c r="H768" s="9" t="s">
        <v>17</v>
      </c>
      <c r="I768" s="9" t="s">
        <v>104</v>
      </c>
      <c r="J768" s="9"/>
      <c r="K768" s="9"/>
    </row>
    <row r="769" spans="1:11" x14ac:dyDescent="0.25">
      <c r="A769" s="9"/>
      <c r="B769" s="9"/>
      <c r="C769" s="10"/>
      <c r="D769" s="9"/>
      <c r="E769" s="9"/>
      <c r="F769" s="11"/>
      <c r="G769" s="9"/>
      <c r="H769" s="9"/>
      <c r="I769" s="9"/>
      <c r="J769" s="9"/>
      <c r="K769" s="9"/>
    </row>
    <row r="770" spans="1:11" ht="195" customHeight="1" x14ac:dyDescent="0.25">
      <c r="A770" s="9" t="s">
        <v>0</v>
      </c>
      <c r="B770" s="9" t="s">
        <v>7</v>
      </c>
      <c r="C770" s="10" t="s">
        <v>684</v>
      </c>
      <c r="D770" s="9" t="s">
        <v>682</v>
      </c>
      <c r="E770" s="9" t="s">
        <v>683</v>
      </c>
      <c r="F770" s="11">
        <v>42103</v>
      </c>
      <c r="G770" s="9">
        <v>4</v>
      </c>
      <c r="H770" s="9" t="s">
        <v>17</v>
      </c>
      <c r="I770" s="9" t="s">
        <v>104</v>
      </c>
      <c r="J770" s="9"/>
      <c r="K770" s="9"/>
    </row>
    <row r="771" spans="1:11" x14ac:dyDescent="0.25">
      <c r="A771" s="9"/>
      <c r="B771" s="9"/>
      <c r="C771" s="10"/>
      <c r="D771" s="9"/>
      <c r="E771" s="9"/>
      <c r="F771" s="11"/>
      <c r="G771" s="9"/>
      <c r="H771" s="9"/>
      <c r="I771" s="9"/>
      <c r="J771" s="9"/>
      <c r="K771" s="9"/>
    </row>
    <row r="772" spans="1:11" ht="180" customHeight="1" x14ac:dyDescent="0.25">
      <c r="A772" s="9" t="s">
        <v>0</v>
      </c>
      <c r="B772" s="9" t="s">
        <v>7</v>
      </c>
      <c r="C772" s="10" t="s">
        <v>685</v>
      </c>
      <c r="D772" s="9" t="s">
        <v>686</v>
      </c>
      <c r="E772" s="9" t="s">
        <v>687</v>
      </c>
      <c r="F772" s="11">
        <v>42053</v>
      </c>
      <c r="G772" s="9">
        <v>4</v>
      </c>
      <c r="H772" s="9" t="s">
        <v>5</v>
      </c>
      <c r="I772" s="9" t="s">
        <v>104</v>
      </c>
      <c r="J772" s="9"/>
      <c r="K772" s="9"/>
    </row>
    <row r="773" spans="1:11" x14ac:dyDescent="0.25">
      <c r="A773" s="9"/>
      <c r="B773" s="9"/>
      <c r="C773" s="10"/>
      <c r="D773" s="9"/>
      <c r="E773" s="9"/>
      <c r="F773" s="11"/>
      <c r="G773" s="9"/>
      <c r="H773" s="9"/>
      <c r="I773" s="9"/>
      <c r="J773" s="9"/>
      <c r="K773" s="9"/>
    </row>
    <row r="774" spans="1:11" ht="180" customHeight="1" x14ac:dyDescent="0.25">
      <c r="A774" s="9" t="s">
        <v>0</v>
      </c>
      <c r="B774" s="9" t="s">
        <v>1</v>
      </c>
      <c r="C774" s="10" t="s">
        <v>688</v>
      </c>
      <c r="D774" s="9" t="s">
        <v>689</v>
      </c>
      <c r="E774" s="9" t="s">
        <v>690</v>
      </c>
      <c r="F774" s="9" t="s">
        <v>125</v>
      </c>
      <c r="G774" s="9">
        <v>4</v>
      </c>
      <c r="H774" s="9" t="s">
        <v>17</v>
      </c>
    </row>
    <row r="775" spans="1:11" x14ac:dyDescent="0.25">
      <c r="A775" s="9"/>
      <c r="B775" s="9"/>
      <c r="C775" s="10"/>
      <c r="D775" s="9"/>
      <c r="E775" s="9"/>
      <c r="F775" s="9"/>
      <c r="G775" s="9"/>
      <c r="H775" s="9"/>
    </row>
    <row r="778" spans="1:11" ht="45" x14ac:dyDescent="0.25">
      <c r="A778" s="4" t="s">
        <v>152</v>
      </c>
      <c r="B778" s="4" t="s">
        <v>153</v>
      </c>
      <c r="C778" s="4" t="s">
        <v>154</v>
      </c>
      <c r="D778" s="4" t="s">
        <v>155</v>
      </c>
      <c r="E778" s="4" t="s">
        <v>156</v>
      </c>
      <c r="F778" s="4" t="s">
        <v>157</v>
      </c>
      <c r="G778" s="4" t="s">
        <v>158</v>
      </c>
      <c r="H778" s="4" t="s">
        <v>159</v>
      </c>
      <c r="I778" s="4" t="s">
        <v>160</v>
      </c>
      <c r="J778" s="4" t="s">
        <v>161</v>
      </c>
      <c r="K778" s="4" t="s">
        <v>162</v>
      </c>
    </row>
    <row r="779" spans="1:11" ht="180" customHeight="1" x14ac:dyDescent="0.25">
      <c r="A779" s="9" t="s">
        <v>0</v>
      </c>
      <c r="B779" s="9" t="s">
        <v>7</v>
      </c>
      <c r="C779" s="10" t="s">
        <v>691</v>
      </c>
      <c r="D779" s="9" t="s">
        <v>692</v>
      </c>
      <c r="E779" s="9" t="s">
        <v>540</v>
      </c>
      <c r="F779" s="11">
        <v>42234</v>
      </c>
      <c r="G779" s="9">
        <v>4</v>
      </c>
      <c r="H779" s="9" t="s">
        <v>5</v>
      </c>
      <c r="I779" s="9" t="s">
        <v>30</v>
      </c>
      <c r="J779" s="9" t="s">
        <v>26</v>
      </c>
      <c r="K779" s="9"/>
    </row>
    <row r="780" spans="1:11" x14ac:dyDescent="0.25">
      <c r="A780" s="9"/>
      <c r="B780" s="9"/>
      <c r="C780" s="10"/>
      <c r="D780" s="9"/>
      <c r="E780" s="9"/>
      <c r="F780" s="11"/>
      <c r="G780" s="9"/>
      <c r="H780" s="9"/>
      <c r="I780" s="9"/>
      <c r="J780" s="9"/>
      <c r="K780" s="9"/>
    </row>
    <row r="781" spans="1:11" ht="195" customHeight="1" x14ac:dyDescent="0.25">
      <c r="A781" s="9" t="s">
        <v>0</v>
      </c>
      <c r="B781" s="9" t="s">
        <v>7</v>
      </c>
      <c r="C781" s="10" t="s">
        <v>693</v>
      </c>
      <c r="D781" s="9" t="s">
        <v>694</v>
      </c>
      <c r="E781" s="9" t="s">
        <v>695</v>
      </c>
      <c r="F781" s="11">
        <v>42265</v>
      </c>
      <c r="G781" s="9">
        <v>4</v>
      </c>
      <c r="H781" s="9" t="s">
        <v>5</v>
      </c>
      <c r="I781" s="9" t="s">
        <v>13</v>
      </c>
      <c r="J781" s="9"/>
      <c r="K781" s="9"/>
    </row>
    <row r="782" spans="1:11" x14ac:dyDescent="0.25">
      <c r="A782" s="9"/>
      <c r="B782" s="9"/>
      <c r="C782" s="10"/>
      <c r="D782" s="9"/>
      <c r="E782" s="9"/>
      <c r="F782" s="11"/>
      <c r="G782" s="9"/>
      <c r="H782" s="9"/>
      <c r="I782" s="9"/>
      <c r="J782" s="9"/>
      <c r="K782" s="9"/>
    </row>
    <row r="783" spans="1:11" ht="180" customHeight="1" x14ac:dyDescent="0.25">
      <c r="A783" s="9" t="s">
        <v>0</v>
      </c>
      <c r="B783" s="9" t="s">
        <v>7</v>
      </c>
      <c r="C783" s="10" t="s">
        <v>696</v>
      </c>
      <c r="D783" s="9" t="s">
        <v>697</v>
      </c>
      <c r="E783" s="9" t="s">
        <v>698</v>
      </c>
      <c r="F783" s="11">
        <v>42326</v>
      </c>
      <c r="G783" s="9">
        <v>4</v>
      </c>
      <c r="H783" s="9" t="s">
        <v>699</v>
      </c>
    </row>
    <row r="784" spans="1:11" x14ac:dyDescent="0.25">
      <c r="A784" s="9"/>
      <c r="B784" s="9"/>
      <c r="C784" s="10"/>
      <c r="D784" s="9"/>
      <c r="E784" s="9"/>
      <c r="F784" s="11"/>
      <c r="G784" s="9"/>
      <c r="H784" s="9"/>
    </row>
    <row r="788" spans="1:11" ht="180" customHeight="1" x14ac:dyDescent="0.25">
      <c r="A788" s="9" t="s">
        <v>0</v>
      </c>
      <c r="B788" s="9" t="s">
        <v>1</v>
      </c>
      <c r="C788" s="10" t="s">
        <v>700</v>
      </c>
      <c r="D788" s="9" t="s">
        <v>701</v>
      </c>
      <c r="E788" s="9" t="s">
        <v>702</v>
      </c>
      <c r="F788" s="9" t="s">
        <v>125</v>
      </c>
      <c r="G788" s="9">
        <v>4</v>
      </c>
      <c r="H788" s="9" t="s">
        <v>5</v>
      </c>
      <c r="I788" s="9" t="s">
        <v>34</v>
      </c>
    </row>
    <row r="789" spans="1:11" x14ac:dyDescent="0.25">
      <c r="A789" s="9"/>
      <c r="B789" s="9"/>
      <c r="C789" s="10"/>
      <c r="D789" s="9"/>
      <c r="E789" s="9"/>
      <c r="F789" s="9"/>
      <c r="G789" s="9"/>
      <c r="H789" s="9"/>
      <c r="I789" s="9"/>
    </row>
    <row r="792" spans="1:11" ht="210" customHeight="1" x14ac:dyDescent="0.25">
      <c r="A792" s="9" t="s">
        <v>0</v>
      </c>
      <c r="B792" s="9" t="s">
        <v>7</v>
      </c>
      <c r="C792" s="10" t="s">
        <v>703</v>
      </c>
      <c r="D792" s="9" t="s">
        <v>704</v>
      </c>
      <c r="E792" s="9" t="s">
        <v>705</v>
      </c>
      <c r="F792" s="11">
        <v>42019</v>
      </c>
      <c r="G792" s="9">
        <v>4</v>
      </c>
      <c r="H792" s="9" t="s">
        <v>17</v>
      </c>
      <c r="I792" s="9" t="s">
        <v>13</v>
      </c>
      <c r="J792" s="9" t="s">
        <v>706</v>
      </c>
      <c r="K792" s="9"/>
    </row>
    <row r="793" spans="1:11" x14ac:dyDescent="0.25">
      <c r="A793" s="9"/>
      <c r="B793" s="9"/>
      <c r="C793" s="10"/>
      <c r="D793" s="9"/>
      <c r="E793" s="9"/>
      <c r="F793" s="11"/>
      <c r="G793" s="9"/>
      <c r="H793" s="9"/>
      <c r="I793" s="9"/>
      <c r="J793" s="9"/>
      <c r="K793" s="9"/>
    </row>
    <row r="794" spans="1:11" ht="210" customHeight="1" x14ac:dyDescent="0.25">
      <c r="A794" s="9" t="s">
        <v>0</v>
      </c>
      <c r="B794" s="9" t="s">
        <v>1</v>
      </c>
      <c r="C794" s="10" t="s">
        <v>707</v>
      </c>
      <c r="D794" s="9" t="s">
        <v>704</v>
      </c>
      <c r="E794" s="9" t="s">
        <v>705</v>
      </c>
      <c r="F794" s="9">
        <f>-2 / 15</f>
        <v>-0.13333333333333333</v>
      </c>
      <c r="G794" s="9">
        <v>4</v>
      </c>
      <c r="H794" s="9" t="s">
        <v>17</v>
      </c>
      <c r="I794" s="9" t="s">
        <v>13</v>
      </c>
      <c r="J794" s="9"/>
      <c r="K794" s="9"/>
    </row>
    <row r="795" spans="1:11" x14ac:dyDescent="0.25">
      <c r="A795" s="9"/>
      <c r="B795" s="9"/>
      <c r="C795" s="10"/>
      <c r="D795" s="9"/>
      <c r="E795" s="9"/>
      <c r="F795" s="9"/>
      <c r="G795" s="9"/>
      <c r="H795" s="9"/>
      <c r="I795" s="9"/>
      <c r="J795" s="9"/>
      <c r="K795" s="9"/>
    </row>
    <row r="796" spans="1:11" ht="195" customHeight="1" x14ac:dyDescent="0.25">
      <c r="A796" s="9" t="s">
        <v>0</v>
      </c>
      <c r="B796" s="9" t="s">
        <v>1</v>
      </c>
      <c r="C796" s="10" t="s">
        <v>708</v>
      </c>
      <c r="D796" s="9" t="s">
        <v>709</v>
      </c>
      <c r="E796" s="9" t="s">
        <v>705</v>
      </c>
      <c r="F796" s="9">
        <f>-2 / 15</f>
        <v>-0.13333333333333333</v>
      </c>
      <c r="G796" s="9">
        <v>4</v>
      </c>
      <c r="H796" s="9" t="s">
        <v>17</v>
      </c>
      <c r="I796" s="9" t="s">
        <v>104</v>
      </c>
      <c r="J796" s="9" t="s">
        <v>706</v>
      </c>
      <c r="K796" s="9"/>
    </row>
    <row r="797" spans="1:11" x14ac:dyDescent="0.25">
      <c r="A797" s="9"/>
      <c r="B797" s="9"/>
      <c r="C797" s="10"/>
      <c r="D797" s="9"/>
      <c r="E797" s="9"/>
      <c r="F797" s="9"/>
      <c r="G797" s="9"/>
      <c r="H797" s="9"/>
      <c r="I797" s="9"/>
      <c r="J797" s="9"/>
      <c r="K797" s="9"/>
    </row>
    <row r="798" spans="1:11" ht="195" customHeight="1" x14ac:dyDescent="0.25">
      <c r="A798" s="9" t="s">
        <v>0</v>
      </c>
      <c r="B798" s="9" t="s">
        <v>1</v>
      </c>
      <c r="C798" s="10" t="s">
        <v>710</v>
      </c>
      <c r="D798" s="9" t="s">
        <v>709</v>
      </c>
      <c r="E798" s="9" t="s">
        <v>705</v>
      </c>
      <c r="F798" s="9">
        <f>-1 / 15</f>
        <v>-6.6666666666666666E-2</v>
      </c>
      <c r="G798" s="9">
        <v>4</v>
      </c>
      <c r="H798" s="9" t="s">
        <v>17</v>
      </c>
      <c r="I798" s="9" t="s">
        <v>104</v>
      </c>
      <c r="J798" s="9"/>
      <c r="K798" s="9"/>
    </row>
    <row r="799" spans="1:11" x14ac:dyDescent="0.25">
      <c r="A799" s="9"/>
      <c r="B799" s="9"/>
      <c r="C799" s="10"/>
      <c r="D799" s="9"/>
      <c r="E799" s="9"/>
      <c r="F799" s="9"/>
      <c r="G799" s="9"/>
      <c r="H799" s="9"/>
      <c r="I799" s="9"/>
      <c r="J799" s="9"/>
      <c r="K799" s="9"/>
    </row>
    <row r="800" spans="1:11" ht="210" customHeight="1" x14ac:dyDescent="0.25">
      <c r="A800" s="9" t="s">
        <v>0</v>
      </c>
      <c r="B800" s="9" t="s">
        <v>7</v>
      </c>
      <c r="C800" s="10" t="s">
        <v>711</v>
      </c>
      <c r="D800" s="9" t="s">
        <v>712</v>
      </c>
      <c r="E800" s="9" t="s">
        <v>426</v>
      </c>
      <c r="F800" s="9" t="s">
        <v>713</v>
      </c>
      <c r="G800" s="9">
        <v>4</v>
      </c>
      <c r="H800" s="9" t="s">
        <v>17</v>
      </c>
      <c r="I800" s="9" t="s">
        <v>25</v>
      </c>
      <c r="J800" s="9"/>
      <c r="K800" s="9"/>
    </row>
    <row r="801" spans="1:11" x14ac:dyDescent="0.25">
      <c r="A801" s="9"/>
      <c r="B801" s="9"/>
      <c r="C801" s="10"/>
      <c r="D801" s="9"/>
      <c r="E801" s="9"/>
      <c r="F801" s="9"/>
      <c r="G801" s="9"/>
      <c r="H801" s="9"/>
      <c r="I801" s="9"/>
      <c r="J801" s="9"/>
      <c r="K801" s="9"/>
    </row>
    <row r="802" spans="1:11" ht="195" customHeight="1" x14ac:dyDescent="0.25">
      <c r="A802" s="9" t="s">
        <v>0</v>
      </c>
      <c r="B802" s="9" t="s">
        <v>1</v>
      </c>
      <c r="C802" s="10" t="s">
        <v>714</v>
      </c>
      <c r="D802" s="9" t="s">
        <v>715</v>
      </c>
      <c r="E802" s="9" t="s">
        <v>716</v>
      </c>
      <c r="F802" s="9" t="s">
        <v>125</v>
      </c>
      <c r="G802" s="9">
        <v>4</v>
      </c>
      <c r="H802" s="9" t="s">
        <v>17</v>
      </c>
      <c r="I802" s="9" t="s">
        <v>30</v>
      </c>
      <c r="J802" s="9"/>
      <c r="K802" s="9"/>
    </row>
    <row r="803" spans="1:11" x14ac:dyDescent="0.25">
      <c r="A803" s="9"/>
      <c r="B803" s="9"/>
      <c r="C803" s="10"/>
      <c r="D803" s="9"/>
      <c r="E803" s="9"/>
      <c r="F803" s="9"/>
      <c r="G803" s="9"/>
      <c r="H803" s="9"/>
      <c r="I803" s="9"/>
      <c r="J803" s="9"/>
      <c r="K803" s="9"/>
    </row>
    <row r="804" spans="1:11" ht="225" customHeight="1" x14ac:dyDescent="0.25">
      <c r="A804" s="9" t="s">
        <v>0</v>
      </c>
      <c r="B804" s="9" t="s">
        <v>7</v>
      </c>
      <c r="C804" s="10" t="s">
        <v>717</v>
      </c>
      <c r="D804" s="9" t="s">
        <v>15</v>
      </c>
      <c r="E804" s="9" t="s">
        <v>718</v>
      </c>
      <c r="F804" s="9" t="s">
        <v>71</v>
      </c>
      <c r="G804" s="9">
        <v>1</v>
      </c>
      <c r="H804" s="9" t="s">
        <v>17</v>
      </c>
      <c r="I804" s="9"/>
      <c r="J804" s="9"/>
      <c r="K804" s="9"/>
    </row>
    <row r="805" spans="1:11" x14ac:dyDescent="0.25">
      <c r="A805" s="9"/>
      <c r="B805" s="9"/>
      <c r="C805" s="10"/>
      <c r="D805" s="9"/>
      <c r="E805" s="9"/>
      <c r="F805" s="9"/>
      <c r="G805" s="9"/>
      <c r="H805" s="9"/>
      <c r="I805" s="9"/>
      <c r="J805" s="9"/>
      <c r="K805" s="9"/>
    </row>
    <row r="806" spans="1:11" ht="225" customHeight="1" x14ac:dyDescent="0.25">
      <c r="A806" s="9" t="s">
        <v>0</v>
      </c>
      <c r="B806" s="9" t="s">
        <v>7</v>
      </c>
      <c r="C806" s="10" t="s">
        <v>719</v>
      </c>
      <c r="D806" s="9" t="s">
        <v>15</v>
      </c>
      <c r="E806" s="9" t="s">
        <v>716</v>
      </c>
      <c r="F806" s="9" t="s">
        <v>73</v>
      </c>
      <c r="G806" s="9">
        <v>1</v>
      </c>
      <c r="H806" s="9" t="s">
        <v>17</v>
      </c>
      <c r="I806" s="9"/>
      <c r="J806" s="9"/>
      <c r="K806" s="9"/>
    </row>
    <row r="807" spans="1:11" x14ac:dyDescent="0.25">
      <c r="A807" s="9"/>
      <c r="B807" s="9"/>
      <c r="C807" s="10"/>
      <c r="D807" s="9"/>
      <c r="E807" s="9"/>
      <c r="F807" s="9"/>
      <c r="G807" s="9"/>
      <c r="H807" s="9"/>
      <c r="I807" s="9"/>
      <c r="J807" s="9"/>
      <c r="K807" s="9"/>
    </row>
    <row r="808" spans="1:11" ht="225" customHeight="1" x14ac:dyDescent="0.25">
      <c r="A808" s="9" t="s">
        <v>0</v>
      </c>
      <c r="B808" s="9" t="s">
        <v>7</v>
      </c>
      <c r="C808" s="10" t="s">
        <v>720</v>
      </c>
      <c r="D808" s="9" t="s">
        <v>15</v>
      </c>
      <c r="E808" s="9" t="s">
        <v>721</v>
      </c>
      <c r="F808" s="9" t="s">
        <v>71</v>
      </c>
      <c r="G808" s="9">
        <v>1</v>
      </c>
      <c r="H808" s="9" t="s">
        <v>17</v>
      </c>
      <c r="I808" s="9"/>
      <c r="J808" s="9"/>
      <c r="K808" s="9"/>
    </row>
    <row r="809" spans="1:11" x14ac:dyDescent="0.25">
      <c r="A809" s="9"/>
      <c r="B809" s="9"/>
      <c r="C809" s="10"/>
      <c r="D809" s="9"/>
      <c r="E809" s="9"/>
      <c r="F809" s="9"/>
      <c r="G809" s="9"/>
      <c r="H809" s="9"/>
      <c r="I809" s="9"/>
      <c r="J809" s="9"/>
      <c r="K809" s="9"/>
    </row>
    <row r="810" spans="1:11" ht="225" customHeight="1" x14ac:dyDescent="0.25">
      <c r="A810" s="9" t="s">
        <v>0</v>
      </c>
      <c r="B810" s="9" t="s">
        <v>7</v>
      </c>
      <c r="C810" s="10" t="s">
        <v>722</v>
      </c>
      <c r="D810" s="9" t="s">
        <v>15</v>
      </c>
      <c r="E810" s="9" t="s">
        <v>683</v>
      </c>
      <c r="F810" s="9" t="s">
        <v>67</v>
      </c>
      <c r="G810" s="9">
        <v>1</v>
      </c>
      <c r="H810" s="9" t="s">
        <v>17</v>
      </c>
      <c r="I810" s="9"/>
      <c r="J810" s="9"/>
      <c r="K810" s="9"/>
    </row>
    <row r="811" spans="1:11" x14ac:dyDescent="0.25">
      <c r="A811" s="9"/>
      <c r="B811" s="9"/>
      <c r="C811" s="10"/>
      <c r="D811" s="9"/>
      <c r="E811" s="9"/>
      <c r="F811" s="9"/>
      <c r="G811" s="9"/>
      <c r="H811" s="9"/>
      <c r="I811" s="9"/>
      <c r="J811" s="9"/>
      <c r="K811" s="9"/>
    </row>
    <row r="812" spans="1:11" ht="225" customHeight="1" x14ac:dyDescent="0.25">
      <c r="A812" s="9" t="s">
        <v>0</v>
      </c>
      <c r="B812" s="9" t="s">
        <v>7</v>
      </c>
      <c r="C812" s="10" t="s">
        <v>723</v>
      </c>
      <c r="D812" s="9" t="s">
        <v>15</v>
      </c>
      <c r="E812" s="9" t="s">
        <v>718</v>
      </c>
      <c r="F812" s="9" t="s">
        <v>16</v>
      </c>
      <c r="G812" s="9">
        <v>2</v>
      </c>
      <c r="H812" s="9" t="s">
        <v>17</v>
      </c>
      <c r="I812" s="9"/>
      <c r="J812" s="9"/>
      <c r="K812" s="9"/>
    </row>
    <row r="813" spans="1:11" x14ac:dyDescent="0.25">
      <c r="A813" s="9"/>
      <c r="B813" s="9"/>
      <c r="C813" s="10"/>
      <c r="D813" s="9"/>
      <c r="E813" s="9"/>
      <c r="F813" s="9"/>
      <c r="G813" s="9"/>
      <c r="H813" s="9"/>
      <c r="I813" s="9"/>
      <c r="J813" s="9"/>
      <c r="K813" s="9"/>
    </row>
    <row r="814" spans="1:11" ht="225" customHeight="1" x14ac:dyDescent="0.25">
      <c r="A814" s="9" t="s">
        <v>0</v>
      </c>
      <c r="B814" s="9" t="s">
        <v>7</v>
      </c>
      <c r="C814" s="10" t="s">
        <v>724</v>
      </c>
      <c r="D814" s="9" t="s">
        <v>15</v>
      </c>
      <c r="E814" s="9" t="s">
        <v>716</v>
      </c>
      <c r="F814" s="9" t="s">
        <v>16</v>
      </c>
      <c r="G814" s="9">
        <v>2</v>
      </c>
      <c r="H814" s="9" t="s">
        <v>17</v>
      </c>
      <c r="I814" s="9"/>
      <c r="J814" s="9"/>
      <c r="K814" s="9"/>
    </row>
    <row r="815" spans="1:11" x14ac:dyDescent="0.25">
      <c r="A815" s="9"/>
      <c r="B815" s="9"/>
      <c r="C815" s="10"/>
      <c r="D815" s="9"/>
      <c r="E815" s="9"/>
      <c r="F815" s="9"/>
      <c r="G815" s="9"/>
      <c r="H815" s="9"/>
      <c r="I815" s="9"/>
      <c r="J815" s="9"/>
      <c r="K815" s="9"/>
    </row>
    <row r="816" spans="1:11" ht="225" customHeight="1" x14ac:dyDescent="0.25">
      <c r="A816" s="9" t="s">
        <v>0</v>
      </c>
      <c r="B816" s="9" t="s">
        <v>7</v>
      </c>
      <c r="C816" s="10" t="s">
        <v>725</v>
      </c>
      <c r="D816" s="9" t="s">
        <v>15</v>
      </c>
      <c r="E816" s="9" t="s">
        <v>683</v>
      </c>
      <c r="F816" s="9" t="s">
        <v>100</v>
      </c>
      <c r="G816" s="9">
        <v>2</v>
      </c>
      <c r="H816" s="9" t="s">
        <v>17</v>
      </c>
      <c r="I816" s="9"/>
      <c r="J816" s="9"/>
      <c r="K816" s="9"/>
    </row>
    <row r="817" spans="1:11" x14ac:dyDescent="0.25">
      <c r="A817" s="9"/>
      <c r="B817" s="9"/>
      <c r="C817" s="10"/>
      <c r="D817" s="9"/>
      <c r="E817" s="9"/>
      <c r="F817" s="9"/>
      <c r="G817" s="9"/>
      <c r="H817" s="9"/>
      <c r="I817" s="9"/>
      <c r="J817" s="9"/>
      <c r="K817" s="9"/>
    </row>
    <row r="818" spans="1:11" ht="225" customHeight="1" x14ac:dyDescent="0.25">
      <c r="A818" s="9" t="s">
        <v>0</v>
      </c>
      <c r="B818" s="9" t="s">
        <v>7</v>
      </c>
      <c r="C818" s="10" t="s">
        <v>726</v>
      </c>
      <c r="D818" s="9" t="s">
        <v>15</v>
      </c>
      <c r="E818" s="9" t="s">
        <v>426</v>
      </c>
      <c r="F818" s="9" t="s">
        <v>16</v>
      </c>
      <c r="G818" s="9">
        <v>2</v>
      </c>
      <c r="H818" s="9" t="s">
        <v>17</v>
      </c>
      <c r="I818" s="9"/>
      <c r="J818" s="9"/>
      <c r="K818" s="9"/>
    </row>
    <row r="819" spans="1:11" x14ac:dyDescent="0.25">
      <c r="A819" s="9"/>
      <c r="B819" s="9"/>
      <c r="C819" s="10"/>
      <c r="D819" s="9"/>
      <c r="E819" s="9"/>
      <c r="F819" s="9"/>
      <c r="G819" s="9"/>
      <c r="H819" s="9"/>
      <c r="I819" s="9"/>
      <c r="J819" s="9"/>
      <c r="K819" s="9"/>
    </row>
    <row r="820" spans="1:11" ht="195" customHeight="1" x14ac:dyDescent="0.25">
      <c r="A820" s="9" t="s">
        <v>0</v>
      </c>
      <c r="B820" s="9" t="s">
        <v>7</v>
      </c>
      <c r="C820" s="10" t="s">
        <v>727</v>
      </c>
      <c r="D820" s="9" t="s">
        <v>728</v>
      </c>
      <c r="E820" s="9" t="s">
        <v>729</v>
      </c>
      <c r="F820" s="11">
        <v>42114</v>
      </c>
      <c r="G820" s="9">
        <v>4</v>
      </c>
      <c r="H820" s="9" t="s">
        <v>5</v>
      </c>
      <c r="I820" s="9" t="s">
        <v>50</v>
      </c>
      <c r="J820" s="9"/>
      <c r="K820" s="9"/>
    </row>
    <row r="821" spans="1:11" x14ac:dyDescent="0.25">
      <c r="A821" s="9"/>
      <c r="B821" s="9"/>
      <c r="C821" s="10"/>
      <c r="D821" s="9"/>
      <c r="E821" s="9"/>
      <c r="F821" s="11"/>
      <c r="G821" s="9"/>
      <c r="H821" s="9"/>
      <c r="I821" s="9"/>
      <c r="J821" s="9"/>
      <c r="K821" s="9"/>
    </row>
    <row r="822" spans="1:11" ht="195" customHeight="1" x14ac:dyDescent="0.25">
      <c r="A822" s="9" t="s">
        <v>0</v>
      </c>
      <c r="B822" s="9" t="s">
        <v>7</v>
      </c>
      <c r="C822" s="10" t="s">
        <v>730</v>
      </c>
      <c r="D822" s="9" t="s">
        <v>731</v>
      </c>
      <c r="E822" s="9" t="s">
        <v>732</v>
      </c>
      <c r="F822" s="9" t="s">
        <v>62</v>
      </c>
      <c r="G822" s="9">
        <v>4</v>
      </c>
      <c r="H822" s="9" t="s">
        <v>5</v>
      </c>
      <c r="I822" s="9" t="s">
        <v>50</v>
      </c>
      <c r="J822" s="9"/>
      <c r="K822" s="9"/>
    </row>
    <row r="823" spans="1:11" x14ac:dyDescent="0.25">
      <c r="A823" s="9"/>
      <c r="B823" s="9"/>
      <c r="C823" s="10"/>
      <c r="D823" s="9"/>
      <c r="E823" s="9"/>
      <c r="F823" s="9"/>
      <c r="G823" s="9"/>
      <c r="H823" s="9"/>
      <c r="I823" s="9"/>
      <c r="J823" s="9"/>
      <c r="K823" s="9"/>
    </row>
    <row r="824" spans="1:11" ht="195" customHeight="1" x14ac:dyDescent="0.25">
      <c r="A824" s="9" t="s">
        <v>0</v>
      </c>
      <c r="B824" s="9" t="s">
        <v>7</v>
      </c>
      <c r="C824" s="10" t="s">
        <v>733</v>
      </c>
      <c r="D824" s="9" t="s">
        <v>734</v>
      </c>
      <c r="E824" s="9" t="s">
        <v>732</v>
      </c>
      <c r="F824" s="11">
        <v>42358</v>
      </c>
      <c r="G824" s="9">
        <v>4</v>
      </c>
      <c r="H824" s="9" t="s">
        <v>5</v>
      </c>
      <c r="I824" s="9" t="s">
        <v>13</v>
      </c>
      <c r="J824" s="9"/>
      <c r="K824" s="9"/>
    </row>
    <row r="825" spans="1:11" x14ac:dyDescent="0.25">
      <c r="A825" s="9"/>
      <c r="B825" s="9"/>
      <c r="C825" s="10"/>
      <c r="D825" s="9"/>
      <c r="E825" s="9"/>
      <c r="F825" s="11"/>
      <c r="G825" s="9"/>
      <c r="H825" s="9"/>
      <c r="I825" s="9"/>
      <c r="J825" s="9"/>
      <c r="K825" s="9"/>
    </row>
    <row r="826" spans="1:11" ht="195" customHeight="1" x14ac:dyDescent="0.25">
      <c r="A826" s="9" t="s">
        <v>0</v>
      </c>
      <c r="B826" s="9" t="s">
        <v>7</v>
      </c>
      <c r="C826" s="10" t="s">
        <v>735</v>
      </c>
      <c r="D826" s="9" t="s">
        <v>736</v>
      </c>
      <c r="E826" s="9" t="s">
        <v>729</v>
      </c>
      <c r="F826" s="11">
        <v>42323</v>
      </c>
      <c r="G826" s="9">
        <v>4</v>
      </c>
      <c r="H826" s="9" t="s">
        <v>5</v>
      </c>
      <c r="I826" s="9" t="s">
        <v>13</v>
      </c>
      <c r="J826" s="9"/>
      <c r="K826" s="9"/>
    </row>
    <row r="827" spans="1:11" x14ac:dyDescent="0.25">
      <c r="A827" s="9"/>
      <c r="B827" s="9"/>
      <c r="C827" s="10"/>
      <c r="D827" s="9"/>
      <c r="E827" s="9"/>
      <c r="F827" s="11"/>
      <c r="G827" s="9"/>
      <c r="H827" s="9"/>
      <c r="I827" s="9"/>
      <c r="J827" s="9"/>
      <c r="K827" s="9"/>
    </row>
    <row r="828" spans="1:11" x14ac:dyDescent="0.25">
      <c r="A828" s="5"/>
      <c r="B828" s="5"/>
      <c r="C828" s="6"/>
      <c r="D828" s="5"/>
      <c r="E828" s="5"/>
      <c r="F828" s="7"/>
      <c r="G828" s="5"/>
      <c r="H828" s="5"/>
      <c r="I828" s="5"/>
      <c r="J828" s="5"/>
      <c r="K828" s="5"/>
    </row>
    <row r="829" spans="1:11" ht="180" customHeight="1" x14ac:dyDescent="0.25">
      <c r="A829" s="9" t="s">
        <v>0</v>
      </c>
      <c r="B829" s="9" t="s">
        <v>7</v>
      </c>
      <c r="C829" s="10" t="s">
        <v>737</v>
      </c>
      <c r="D829" s="9" t="s">
        <v>738</v>
      </c>
      <c r="E829" s="9" t="s">
        <v>732</v>
      </c>
      <c r="F829" s="11">
        <v>42165</v>
      </c>
      <c r="G829" s="9">
        <v>4</v>
      </c>
      <c r="H829" s="9"/>
    </row>
    <row r="830" spans="1:11" x14ac:dyDescent="0.25">
      <c r="A830" s="9"/>
      <c r="B830" s="9"/>
      <c r="C830" s="10"/>
      <c r="D830" s="9"/>
      <c r="E830" s="9"/>
      <c r="F830" s="11"/>
      <c r="G830" s="9"/>
      <c r="H830" s="9"/>
    </row>
    <row r="833" spans="1:11" ht="180" customHeight="1" x14ac:dyDescent="0.25">
      <c r="A833" s="9" t="s">
        <v>0</v>
      </c>
      <c r="B833" s="9" t="s">
        <v>7</v>
      </c>
      <c r="C833" s="10" t="s">
        <v>739</v>
      </c>
      <c r="D833" s="9" t="s">
        <v>738</v>
      </c>
      <c r="E833" s="9" t="s">
        <v>732</v>
      </c>
      <c r="F833" s="11">
        <v>42195</v>
      </c>
      <c r="G833" s="9">
        <v>4</v>
      </c>
      <c r="H833" s="9" t="s">
        <v>5</v>
      </c>
      <c r="I833" s="9" t="s">
        <v>104</v>
      </c>
      <c r="J833" s="9"/>
      <c r="K833" s="9"/>
    </row>
    <row r="834" spans="1:11" x14ac:dyDescent="0.25">
      <c r="A834" s="9"/>
      <c r="B834" s="9"/>
      <c r="C834" s="10"/>
      <c r="D834" s="9"/>
      <c r="E834" s="9"/>
      <c r="F834" s="11"/>
      <c r="G834" s="9"/>
      <c r="H834" s="9"/>
      <c r="I834" s="9"/>
      <c r="J834" s="9"/>
      <c r="K834" s="9"/>
    </row>
    <row r="835" spans="1:11" ht="225" customHeight="1" x14ac:dyDescent="0.25">
      <c r="A835" s="9" t="s">
        <v>0</v>
      </c>
      <c r="B835" s="9" t="s">
        <v>7</v>
      </c>
      <c r="C835" s="10" t="s">
        <v>740</v>
      </c>
      <c r="D835" s="9" t="s">
        <v>15</v>
      </c>
      <c r="E835" s="9" t="s">
        <v>729</v>
      </c>
      <c r="F835" s="9" t="s">
        <v>67</v>
      </c>
      <c r="G835" s="9">
        <v>1</v>
      </c>
      <c r="H835" s="9" t="s">
        <v>17</v>
      </c>
      <c r="I835" s="9"/>
      <c r="J835" s="9"/>
      <c r="K835" s="9"/>
    </row>
    <row r="836" spans="1:11" x14ac:dyDescent="0.25">
      <c r="A836" s="9"/>
      <c r="B836" s="9"/>
      <c r="C836" s="10"/>
      <c r="D836" s="9"/>
      <c r="E836" s="9"/>
      <c r="F836" s="9"/>
      <c r="G836" s="9"/>
      <c r="H836" s="9"/>
      <c r="I836" s="9"/>
      <c r="J836" s="9"/>
      <c r="K836" s="9"/>
    </row>
    <row r="837" spans="1:11" ht="225" customHeight="1" x14ac:dyDescent="0.25">
      <c r="A837" s="9" t="s">
        <v>0</v>
      </c>
      <c r="B837" s="9" t="s">
        <v>7</v>
      </c>
      <c r="C837" s="10" t="s">
        <v>741</v>
      </c>
      <c r="D837" s="9" t="s">
        <v>15</v>
      </c>
      <c r="E837" s="9" t="s">
        <v>732</v>
      </c>
      <c r="F837" s="9" t="s">
        <v>71</v>
      </c>
      <c r="G837" s="9">
        <v>1</v>
      </c>
      <c r="H837" s="9" t="s">
        <v>17</v>
      </c>
      <c r="I837" s="9"/>
      <c r="J837" s="9"/>
      <c r="K837" s="9"/>
    </row>
    <row r="838" spans="1:11" x14ac:dyDescent="0.25">
      <c r="A838" s="9"/>
      <c r="B838" s="9"/>
      <c r="C838" s="10"/>
      <c r="D838" s="9"/>
      <c r="E838" s="9"/>
      <c r="F838" s="9"/>
      <c r="G838" s="9"/>
      <c r="H838" s="9"/>
      <c r="I838" s="9"/>
      <c r="J838" s="9"/>
      <c r="K838" s="9"/>
    </row>
    <row r="839" spans="1:11" ht="225" customHeight="1" x14ac:dyDescent="0.25">
      <c r="A839" s="9" t="s">
        <v>0</v>
      </c>
      <c r="B839" s="9" t="s">
        <v>7</v>
      </c>
      <c r="C839" s="10" t="s">
        <v>742</v>
      </c>
      <c r="D839" s="9" t="s">
        <v>15</v>
      </c>
      <c r="E839" s="9" t="s">
        <v>732</v>
      </c>
      <c r="F839" s="9" t="s">
        <v>71</v>
      </c>
      <c r="G839" s="9">
        <v>2</v>
      </c>
      <c r="H839" s="9" t="s">
        <v>17</v>
      </c>
      <c r="I839" s="9"/>
      <c r="J839" s="9"/>
      <c r="K839" s="9"/>
    </row>
    <row r="840" spans="1:11" x14ac:dyDescent="0.25">
      <c r="A840" s="9"/>
      <c r="B840" s="9"/>
      <c r="C840" s="10"/>
      <c r="D840" s="9"/>
      <c r="E840" s="9"/>
      <c r="F840" s="9"/>
      <c r="G840" s="9"/>
      <c r="H840" s="9"/>
      <c r="I840" s="9"/>
      <c r="J840" s="9"/>
      <c r="K840" s="9"/>
    </row>
    <row r="841" spans="1:11" ht="225" customHeight="1" x14ac:dyDescent="0.25">
      <c r="A841" s="9" t="s">
        <v>0</v>
      </c>
      <c r="B841" s="9" t="s">
        <v>7</v>
      </c>
      <c r="C841" s="10" t="s">
        <v>743</v>
      </c>
      <c r="D841" s="9" t="s">
        <v>15</v>
      </c>
      <c r="E841" s="9" t="s">
        <v>729</v>
      </c>
      <c r="F841" s="9" t="s">
        <v>71</v>
      </c>
      <c r="G841" s="9">
        <v>2</v>
      </c>
      <c r="H841" s="9" t="s">
        <v>17</v>
      </c>
      <c r="I841" s="9"/>
      <c r="J841" s="9"/>
      <c r="K841" s="9"/>
    </row>
    <row r="842" spans="1:11" x14ac:dyDescent="0.25">
      <c r="A842" s="9"/>
      <c r="B842" s="9"/>
      <c r="C842" s="10"/>
      <c r="D842" s="9"/>
      <c r="E842" s="9"/>
      <c r="F842" s="9"/>
      <c r="G842" s="9"/>
      <c r="H842" s="9"/>
      <c r="I842" s="9"/>
      <c r="J842" s="9"/>
      <c r="K842" s="9"/>
    </row>
    <row r="843" spans="1:11" ht="225" customHeight="1" x14ac:dyDescent="0.25">
      <c r="A843" s="9" t="s">
        <v>0</v>
      </c>
      <c r="B843" s="9" t="s">
        <v>7</v>
      </c>
      <c r="C843" s="10" t="s">
        <v>744</v>
      </c>
      <c r="D843" s="9" t="s">
        <v>15</v>
      </c>
      <c r="E843" s="9" t="s">
        <v>732</v>
      </c>
      <c r="F843" s="9" t="s">
        <v>73</v>
      </c>
      <c r="G843" s="9">
        <v>2</v>
      </c>
      <c r="H843" s="9" t="s">
        <v>17</v>
      </c>
      <c r="I843" s="9"/>
      <c r="J843" s="9"/>
      <c r="K843" s="9"/>
    </row>
    <row r="844" spans="1:11" x14ac:dyDescent="0.25">
      <c r="A844" s="9"/>
      <c r="B844" s="9"/>
      <c r="C844" s="10"/>
      <c r="D844" s="9"/>
      <c r="E844" s="9"/>
      <c r="F844" s="9"/>
      <c r="G844" s="9"/>
      <c r="H844" s="9"/>
      <c r="I844" s="9"/>
      <c r="J844" s="9"/>
      <c r="K844" s="9"/>
    </row>
    <row r="845" spans="1:11" ht="225" customHeight="1" x14ac:dyDescent="0.25">
      <c r="A845" s="9" t="s">
        <v>0</v>
      </c>
      <c r="B845" s="9" t="s">
        <v>7</v>
      </c>
      <c r="C845" s="10" t="s">
        <v>745</v>
      </c>
      <c r="D845" s="9" t="s">
        <v>15</v>
      </c>
      <c r="E845" s="9" t="s">
        <v>729</v>
      </c>
      <c r="F845" s="9" t="s">
        <v>71</v>
      </c>
      <c r="G845" s="9">
        <v>4</v>
      </c>
      <c r="H845" s="9" t="s">
        <v>17</v>
      </c>
      <c r="I845" s="9"/>
      <c r="J845" s="9"/>
      <c r="K845" s="9"/>
    </row>
    <row r="846" spans="1:11" x14ac:dyDescent="0.25">
      <c r="A846" s="9"/>
      <c r="B846" s="9"/>
      <c r="C846" s="10"/>
      <c r="D846" s="9"/>
      <c r="E846" s="9"/>
      <c r="F846" s="9"/>
      <c r="G846" s="9"/>
      <c r="H846" s="9"/>
      <c r="I846" s="9"/>
      <c r="J846" s="9"/>
      <c r="K846" s="9"/>
    </row>
    <row r="847" spans="1:11" ht="225" customHeight="1" x14ac:dyDescent="0.25">
      <c r="A847" s="9" t="s">
        <v>0</v>
      </c>
      <c r="B847" s="9" t="s">
        <v>7</v>
      </c>
      <c r="C847" s="10" t="s">
        <v>746</v>
      </c>
      <c r="D847" s="9" t="s">
        <v>15</v>
      </c>
      <c r="E847" s="9" t="s">
        <v>732</v>
      </c>
      <c r="F847" s="9" t="s">
        <v>71</v>
      </c>
      <c r="G847" s="9">
        <v>4</v>
      </c>
      <c r="H847" s="9" t="s">
        <v>17</v>
      </c>
      <c r="I847" s="9"/>
      <c r="J847" s="9"/>
      <c r="K847" s="9"/>
    </row>
    <row r="848" spans="1:11" x14ac:dyDescent="0.25">
      <c r="A848" s="9"/>
      <c r="B848" s="9"/>
      <c r="C848" s="10"/>
      <c r="D848" s="9"/>
      <c r="E848" s="9"/>
      <c r="F848" s="9"/>
      <c r="G848" s="9"/>
      <c r="H848" s="9"/>
      <c r="I848" s="9"/>
      <c r="J848" s="9"/>
      <c r="K848" s="9"/>
    </row>
    <row r="849" spans="1:11" ht="180" customHeight="1" x14ac:dyDescent="0.25">
      <c r="A849" s="9" t="s">
        <v>0</v>
      </c>
      <c r="B849" s="9" t="s">
        <v>1</v>
      </c>
      <c r="C849" s="10" t="s">
        <v>747</v>
      </c>
      <c r="D849" s="9" t="s">
        <v>748</v>
      </c>
      <c r="E849" s="9" t="s">
        <v>567</v>
      </c>
      <c r="F849" s="9">
        <f>-1 / 20</f>
        <v>-0.05</v>
      </c>
      <c r="G849" s="9">
        <v>4</v>
      </c>
      <c r="H849" s="9" t="s">
        <v>5</v>
      </c>
      <c r="I849" s="9" t="s">
        <v>25</v>
      </c>
      <c r="J849" s="9" t="s">
        <v>706</v>
      </c>
      <c r="K849" s="9"/>
    </row>
    <row r="850" spans="1:11" x14ac:dyDescent="0.25">
      <c r="A850" s="9"/>
      <c r="B850" s="9"/>
      <c r="C850" s="10"/>
      <c r="D850" s="9"/>
      <c r="E850" s="9"/>
      <c r="F850" s="9"/>
      <c r="G850" s="9"/>
      <c r="H850" s="9"/>
      <c r="I850" s="9"/>
      <c r="J850" s="9"/>
      <c r="K850" s="9"/>
    </row>
    <row r="851" spans="1:11" ht="210" customHeight="1" x14ac:dyDescent="0.25">
      <c r="A851" s="9" t="s">
        <v>0</v>
      </c>
      <c r="B851" s="9" t="s">
        <v>1</v>
      </c>
      <c r="C851" s="10" t="s">
        <v>749</v>
      </c>
      <c r="D851" s="9" t="s">
        <v>750</v>
      </c>
      <c r="E851" s="9" t="s">
        <v>751</v>
      </c>
      <c r="F851" s="9">
        <f>-3 / 20</f>
        <v>-0.15</v>
      </c>
      <c r="G851" s="9">
        <v>4</v>
      </c>
      <c r="H851" s="9" t="s">
        <v>5</v>
      </c>
      <c r="I851" s="9" t="s">
        <v>50</v>
      </c>
      <c r="J851" s="9" t="s">
        <v>706</v>
      </c>
      <c r="K851" s="9"/>
    </row>
    <row r="852" spans="1:11" x14ac:dyDescent="0.25">
      <c r="A852" s="9"/>
      <c r="B852" s="9"/>
      <c r="C852" s="10"/>
      <c r="D852" s="9"/>
      <c r="E852" s="9"/>
      <c r="F852" s="9"/>
      <c r="G852" s="9"/>
      <c r="H852" s="9"/>
      <c r="I852" s="9"/>
      <c r="J852" s="9"/>
      <c r="K852" s="9"/>
    </row>
    <row r="853" spans="1:11" ht="195" customHeight="1" x14ac:dyDescent="0.25">
      <c r="A853" s="9" t="s">
        <v>0</v>
      </c>
      <c r="B853" s="9" t="s">
        <v>1</v>
      </c>
      <c r="C853" s="10" t="s">
        <v>752</v>
      </c>
      <c r="D853" s="9" t="s">
        <v>753</v>
      </c>
      <c r="E853" s="9" t="s">
        <v>687</v>
      </c>
      <c r="F853" s="11">
        <v>42328</v>
      </c>
      <c r="G853" s="9">
        <v>4</v>
      </c>
      <c r="H853" s="9" t="s">
        <v>17</v>
      </c>
      <c r="I853" s="9" t="s">
        <v>21</v>
      </c>
      <c r="J853" s="9"/>
      <c r="K853" s="9"/>
    </row>
    <row r="854" spans="1:11" x14ac:dyDescent="0.25">
      <c r="A854" s="9"/>
      <c r="B854" s="9"/>
      <c r="C854" s="10"/>
      <c r="D854" s="9"/>
      <c r="E854" s="9"/>
      <c r="F854" s="11"/>
      <c r="G854" s="9"/>
      <c r="H854" s="9"/>
      <c r="I854" s="9"/>
      <c r="J854" s="9"/>
      <c r="K854" s="9"/>
    </row>
    <row r="855" spans="1:11" ht="195" customHeight="1" x14ac:dyDescent="0.25">
      <c r="A855" s="9" t="s">
        <v>0</v>
      </c>
      <c r="B855" s="9" t="s">
        <v>7</v>
      </c>
      <c r="C855" s="10" t="s">
        <v>754</v>
      </c>
      <c r="D855" s="9" t="s">
        <v>753</v>
      </c>
      <c r="E855" s="9" t="s">
        <v>687</v>
      </c>
      <c r="F855" s="9" t="s">
        <v>755</v>
      </c>
      <c r="G855" s="9">
        <v>4</v>
      </c>
      <c r="H855" s="9" t="s">
        <v>17</v>
      </c>
      <c r="I855" s="9" t="s">
        <v>21</v>
      </c>
      <c r="J855" s="9"/>
      <c r="K855" s="9"/>
    </row>
    <row r="856" spans="1:11" x14ac:dyDescent="0.25">
      <c r="A856" s="9"/>
      <c r="B856" s="9"/>
      <c r="C856" s="10"/>
      <c r="D856" s="9"/>
      <c r="E856" s="9"/>
      <c r="F856" s="9"/>
      <c r="G856" s="9"/>
      <c r="H856" s="9"/>
      <c r="I856" s="9"/>
      <c r="J856" s="9"/>
      <c r="K856" s="9"/>
    </row>
    <row r="857" spans="1:11" ht="165" customHeight="1" x14ac:dyDescent="0.25">
      <c r="A857" s="9" t="s">
        <v>0</v>
      </c>
      <c r="B857" s="9" t="s">
        <v>7</v>
      </c>
      <c r="C857" s="10" t="s">
        <v>756</v>
      </c>
      <c r="D857" s="9" t="s">
        <v>757</v>
      </c>
      <c r="E857" s="9" t="s">
        <v>751</v>
      </c>
      <c r="F857" s="11">
        <v>42175</v>
      </c>
      <c r="G857" s="9">
        <v>4</v>
      </c>
      <c r="H857" s="9" t="s">
        <v>17</v>
      </c>
      <c r="I857" s="9" t="s">
        <v>104</v>
      </c>
      <c r="J857" s="9"/>
      <c r="K857" s="9"/>
    </row>
    <row r="858" spans="1:11" x14ac:dyDescent="0.25">
      <c r="A858" s="9"/>
      <c r="B858" s="9"/>
      <c r="C858" s="10"/>
      <c r="D858" s="9"/>
      <c r="E858" s="9"/>
      <c r="F858" s="11"/>
      <c r="G858" s="9"/>
      <c r="H858" s="9"/>
      <c r="I858" s="9"/>
      <c r="J858" s="9"/>
      <c r="K858" s="9"/>
    </row>
    <row r="859" spans="1:11" ht="180" customHeight="1" x14ac:dyDescent="0.25">
      <c r="A859" s="9" t="s">
        <v>0</v>
      </c>
      <c r="B859" s="9" t="s">
        <v>7</v>
      </c>
      <c r="C859" s="10" t="s">
        <v>758</v>
      </c>
      <c r="D859" s="9" t="s">
        <v>759</v>
      </c>
      <c r="E859" s="9" t="s">
        <v>254</v>
      </c>
      <c r="F859" s="11">
        <v>42083</v>
      </c>
      <c r="G859" s="9">
        <v>4</v>
      </c>
      <c r="H859" s="9" t="s">
        <v>17</v>
      </c>
      <c r="I859" s="9" t="s">
        <v>13</v>
      </c>
      <c r="J859" s="9"/>
      <c r="K859" s="9"/>
    </row>
    <row r="860" spans="1:11" x14ac:dyDescent="0.25">
      <c r="A860" s="9"/>
      <c r="B860" s="9"/>
      <c r="C860" s="10"/>
      <c r="D860" s="9"/>
      <c r="E860" s="9"/>
      <c r="F860" s="11"/>
      <c r="G860" s="9"/>
      <c r="H860" s="9"/>
      <c r="I860" s="9"/>
      <c r="J860" s="9"/>
      <c r="K860" s="9"/>
    </row>
    <row r="861" spans="1:11" ht="165" customHeight="1" x14ac:dyDescent="0.25">
      <c r="A861" s="9" t="s">
        <v>0</v>
      </c>
      <c r="B861" s="9" t="s">
        <v>7</v>
      </c>
      <c r="C861" s="10" t="s">
        <v>760</v>
      </c>
      <c r="D861" s="9" t="s">
        <v>761</v>
      </c>
      <c r="E861" s="9" t="s">
        <v>687</v>
      </c>
      <c r="F861" s="11">
        <v>42047</v>
      </c>
      <c r="G861" s="9">
        <v>4</v>
      </c>
      <c r="H861" s="9" t="s">
        <v>762</v>
      </c>
    </row>
    <row r="862" spans="1:11" x14ac:dyDescent="0.25">
      <c r="A862" s="9"/>
      <c r="B862" s="9"/>
      <c r="C862" s="10"/>
      <c r="D862" s="9"/>
      <c r="E862" s="9"/>
      <c r="F862" s="11"/>
      <c r="G862" s="9"/>
      <c r="H862" s="9"/>
    </row>
    <row r="865" spans="1:11" ht="225" customHeight="1" x14ac:dyDescent="0.25">
      <c r="A865" s="9" t="s">
        <v>0</v>
      </c>
      <c r="B865" s="9" t="s">
        <v>7</v>
      </c>
      <c r="C865" s="10" t="s">
        <v>763</v>
      </c>
      <c r="D865" s="9" t="s">
        <v>15</v>
      </c>
      <c r="E865" s="9" t="s">
        <v>525</v>
      </c>
      <c r="F865" s="9" t="s">
        <v>764</v>
      </c>
      <c r="G865" s="9">
        <v>4</v>
      </c>
      <c r="H865" s="9" t="s">
        <v>17</v>
      </c>
      <c r="I865" s="9"/>
      <c r="J865" s="9"/>
      <c r="K865" s="9"/>
    </row>
    <row r="866" spans="1:11" x14ac:dyDescent="0.25">
      <c r="A866" s="9"/>
      <c r="B866" s="9"/>
      <c r="C866" s="10"/>
      <c r="D866" s="9"/>
      <c r="E866" s="9"/>
      <c r="F866" s="9"/>
      <c r="G866" s="9"/>
      <c r="H866" s="9"/>
      <c r="I866" s="9"/>
      <c r="J866" s="9"/>
      <c r="K866" s="9"/>
    </row>
    <row r="867" spans="1:11" ht="150" customHeight="1" x14ac:dyDescent="0.25">
      <c r="A867" s="9" t="s">
        <v>0</v>
      </c>
      <c r="B867" s="9" t="s">
        <v>7</v>
      </c>
      <c r="C867" s="10" t="s">
        <v>765</v>
      </c>
      <c r="D867" s="9" t="s">
        <v>766</v>
      </c>
      <c r="E867" s="9" t="s">
        <v>687</v>
      </c>
      <c r="F867" s="9" t="s">
        <v>767</v>
      </c>
      <c r="G867" s="9">
        <v>4</v>
      </c>
      <c r="H867" s="9" t="s">
        <v>17</v>
      </c>
      <c r="I867" s="9"/>
      <c r="J867" s="9"/>
      <c r="K867" s="9"/>
    </row>
    <row r="868" spans="1:11" x14ac:dyDescent="0.25">
      <c r="A868" s="9"/>
      <c r="B868" s="9"/>
      <c r="C868" s="10"/>
      <c r="D868" s="9"/>
      <c r="E868" s="9"/>
      <c r="F868" s="9"/>
      <c r="G868" s="9"/>
      <c r="H868" s="9"/>
      <c r="I868" s="9"/>
      <c r="J868" s="9"/>
      <c r="K868" s="9"/>
    </row>
    <row r="869" spans="1:11" ht="225" customHeight="1" x14ac:dyDescent="0.25">
      <c r="A869" s="9" t="s">
        <v>0</v>
      </c>
      <c r="B869" s="9" t="s">
        <v>7</v>
      </c>
      <c r="C869" s="10" t="s">
        <v>768</v>
      </c>
      <c r="D869" s="9" t="s">
        <v>15</v>
      </c>
      <c r="E869" s="9" t="s">
        <v>769</v>
      </c>
      <c r="F869" s="9" t="s">
        <v>767</v>
      </c>
      <c r="G869" s="9">
        <v>4</v>
      </c>
      <c r="H869" s="9" t="s">
        <v>17</v>
      </c>
      <c r="I869" s="9"/>
      <c r="J869" s="9"/>
      <c r="K869" s="9"/>
    </row>
    <row r="870" spans="1:11" x14ac:dyDescent="0.25">
      <c r="A870" s="9"/>
      <c r="B870" s="9"/>
      <c r="C870" s="10"/>
      <c r="D870" s="9"/>
      <c r="E870" s="9"/>
      <c r="F870" s="9"/>
      <c r="G870" s="9"/>
      <c r="H870" s="9"/>
      <c r="I870" s="9"/>
      <c r="J870" s="9"/>
      <c r="K870" s="9"/>
    </row>
    <row r="871" spans="1:11" ht="180" customHeight="1" x14ac:dyDescent="0.25">
      <c r="A871" s="9" t="s">
        <v>0</v>
      </c>
      <c r="B871" s="9" t="s">
        <v>1</v>
      </c>
      <c r="C871" s="10" t="s">
        <v>770</v>
      </c>
      <c r="D871" s="9" t="s">
        <v>771</v>
      </c>
      <c r="E871" s="9" t="s">
        <v>772</v>
      </c>
      <c r="F871" s="9" t="s">
        <v>125</v>
      </c>
      <c r="G871" s="9">
        <v>4</v>
      </c>
      <c r="H871" s="9" t="s">
        <v>5</v>
      </c>
      <c r="I871" s="9" t="s">
        <v>30</v>
      </c>
      <c r="J871" s="9"/>
      <c r="K871" s="9"/>
    </row>
    <row r="872" spans="1:11" x14ac:dyDescent="0.25">
      <c r="A872" s="9"/>
      <c r="B872" s="9"/>
      <c r="C872" s="10"/>
      <c r="D872" s="9"/>
      <c r="E872" s="9"/>
      <c r="F872" s="9"/>
      <c r="G872" s="9"/>
      <c r="H872" s="9"/>
      <c r="I872" s="9"/>
      <c r="J872" s="9"/>
      <c r="K872" s="9"/>
    </row>
    <row r="873" spans="1:11" ht="195" customHeight="1" x14ac:dyDescent="0.25">
      <c r="A873" s="9" t="s">
        <v>0</v>
      </c>
      <c r="B873" s="9" t="s">
        <v>1</v>
      </c>
      <c r="C873" s="10" t="s">
        <v>773</v>
      </c>
      <c r="D873" s="9" t="s">
        <v>774</v>
      </c>
      <c r="E873" s="9" t="s">
        <v>775</v>
      </c>
      <c r="F873" s="9" t="s">
        <v>125</v>
      </c>
      <c r="G873" s="9">
        <v>4</v>
      </c>
      <c r="H873" s="9" t="s">
        <v>5</v>
      </c>
      <c r="I873" s="9" t="s">
        <v>13</v>
      </c>
      <c r="J873" s="9"/>
      <c r="K873" s="9"/>
    </row>
    <row r="874" spans="1:11" x14ac:dyDescent="0.25">
      <c r="A874" s="9"/>
      <c r="B874" s="9"/>
      <c r="C874" s="10"/>
      <c r="D874" s="9"/>
      <c r="E874" s="9"/>
      <c r="F874" s="9"/>
      <c r="G874" s="9"/>
      <c r="H874" s="9"/>
      <c r="I874" s="9"/>
      <c r="J874" s="9"/>
      <c r="K874" s="9"/>
    </row>
    <row r="875" spans="1:11" ht="195" customHeight="1" x14ac:dyDescent="0.25">
      <c r="A875" s="9" t="s">
        <v>0</v>
      </c>
      <c r="B875" s="9" t="s">
        <v>7</v>
      </c>
      <c r="C875" s="10" t="s">
        <v>776</v>
      </c>
      <c r="D875" s="9" t="s">
        <v>777</v>
      </c>
      <c r="E875" s="9" t="s">
        <v>778</v>
      </c>
      <c r="F875" s="11">
        <v>42142</v>
      </c>
      <c r="G875" s="9">
        <v>4</v>
      </c>
      <c r="H875" s="9" t="s">
        <v>5</v>
      </c>
      <c r="I875" s="9" t="s">
        <v>50</v>
      </c>
      <c r="J875" s="9"/>
      <c r="K875" s="9"/>
    </row>
    <row r="876" spans="1:11" x14ac:dyDescent="0.25">
      <c r="A876" s="9"/>
      <c r="B876" s="9"/>
      <c r="C876" s="10"/>
      <c r="D876" s="9"/>
      <c r="E876" s="9"/>
      <c r="F876" s="11"/>
      <c r="G876" s="9"/>
      <c r="H876" s="9"/>
      <c r="I876" s="9"/>
      <c r="J876" s="9"/>
      <c r="K876" s="9"/>
    </row>
    <row r="877" spans="1:11" ht="195" customHeight="1" x14ac:dyDescent="0.25">
      <c r="A877" s="9" t="s">
        <v>0</v>
      </c>
      <c r="B877" s="9" t="s">
        <v>7</v>
      </c>
      <c r="C877" s="10" t="s">
        <v>779</v>
      </c>
      <c r="D877" s="9" t="s">
        <v>780</v>
      </c>
      <c r="E877" s="9" t="s">
        <v>781</v>
      </c>
      <c r="F877" s="11">
        <v>42053</v>
      </c>
      <c r="G877" s="9">
        <v>4</v>
      </c>
      <c r="H877" s="9" t="s">
        <v>5</v>
      </c>
      <c r="I877" s="9" t="s">
        <v>21</v>
      </c>
      <c r="J877" s="9"/>
      <c r="K877" s="9"/>
    </row>
    <row r="878" spans="1:11" x14ac:dyDescent="0.25">
      <c r="A878" s="9"/>
      <c r="B878" s="9"/>
      <c r="C878" s="10"/>
      <c r="D878" s="9"/>
      <c r="E878" s="9"/>
      <c r="F878" s="11"/>
      <c r="G878" s="9"/>
      <c r="H878" s="9"/>
      <c r="I878" s="9"/>
      <c r="J878" s="9"/>
      <c r="K878" s="9"/>
    </row>
    <row r="879" spans="1:11" ht="195" customHeight="1" x14ac:dyDescent="0.25">
      <c r="A879" s="9" t="s">
        <v>0</v>
      </c>
      <c r="B879" s="9" t="s">
        <v>1</v>
      </c>
      <c r="C879" s="10" t="s">
        <v>782</v>
      </c>
      <c r="D879" s="9" t="s">
        <v>783</v>
      </c>
      <c r="E879" s="9" t="s">
        <v>784</v>
      </c>
      <c r="F879" s="9">
        <f>-1 / 18</f>
        <v>-5.5555555555555552E-2</v>
      </c>
      <c r="G879" s="9">
        <v>4</v>
      </c>
      <c r="H879" s="9" t="s">
        <v>5</v>
      </c>
      <c r="I879" s="9" t="s">
        <v>21</v>
      </c>
      <c r="J879" s="9"/>
      <c r="K879" s="9"/>
    </row>
    <row r="880" spans="1:11" x14ac:dyDescent="0.25">
      <c r="A880" s="9"/>
      <c r="B880" s="9"/>
      <c r="C880" s="10"/>
      <c r="D880" s="9"/>
      <c r="E880" s="9"/>
      <c r="F880" s="9"/>
      <c r="G880" s="9"/>
      <c r="H880" s="9"/>
      <c r="I880" s="9"/>
      <c r="J880" s="9"/>
      <c r="K880" s="9"/>
    </row>
    <row r="881" spans="1:11" ht="195" customHeight="1" x14ac:dyDescent="0.25">
      <c r="A881" s="9" t="s">
        <v>0</v>
      </c>
      <c r="B881" s="9" t="s">
        <v>7</v>
      </c>
      <c r="C881" s="10" t="s">
        <v>785</v>
      </c>
      <c r="D881" s="9" t="s">
        <v>786</v>
      </c>
      <c r="E881" s="9" t="s">
        <v>633</v>
      </c>
      <c r="F881" s="11">
        <v>42081</v>
      </c>
      <c r="G881" s="9">
        <v>4</v>
      </c>
      <c r="H881" s="9" t="s">
        <v>5</v>
      </c>
      <c r="I881" s="9" t="s">
        <v>13</v>
      </c>
      <c r="J881" s="9"/>
      <c r="K881" s="9"/>
    </row>
    <row r="882" spans="1:11" x14ac:dyDescent="0.25">
      <c r="A882" s="9"/>
      <c r="B882" s="9"/>
      <c r="C882" s="10"/>
      <c r="D882" s="9"/>
      <c r="E882" s="9"/>
      <c r="F882" s="11"/>
      <c r="G882" s="9"/>
      <c r="H882" s="9"/>
      <c r="I882" s="9"/>
      <c r="J882" s="9"/>
      <c r="K882" s="9"/>
    </row>
    <row r="883" spans="1:11" ht="165" customHeight="1" x14ac:dyDescent="0.25">
      <c r="A883" s="9" t="s">
        <v>0</v>
      </c>
      <c r="B883" s="9" t="s">
        <v>1</v>
      </c>
      <c r="C883" s="10" t="s">
        <v>787</v>
      </c>
      <c r="D883" s="9" t="s">
        <v>788</v>
      </c>
      <c r="E883" s="9" t="s">
        <v>772</v>
      </c>
      <c r="F883" s="9" t="s">
        <v>125</v>
      </c>
      <c r="G883" s="9">
        <v>4</v>
      </c>
      <c r="H883" s="9" t="s">
        <v>5</v>
      </c>
      <c r="I883" s="9" t="s">
        <v>34</v>
      </c>
      <c r="J883" s="9"/>
      <c r="K883" s="9"/>
    </row>
    <row r="884" spans="1:11" x14ac:dyDescent="0.25">
      <c r="A884" s="9"/>
      <c r="B884" s="9"/>
      <c r="C884" s="10"/>
      <c r="D884" s="9"/>
      <c r="E884" s="9"/>
      <c r="F884" s="9"/>
      <c r="G884" s="9"/>
      <c r="H884" s="9"/>
      <c r="I884" s="9"/>
      <c r="J884" s="9"/>
      <c r="K884" s="9"/>
    </row>
    <row r="885" spans="1:11" ht="195" customHeight="1" x14ac:dyDescent="0.25">
      <c r="A885" s="9" t="s">
        <v>0</v>
      </c>
      <c r="B885" s="9" t="s">
        <v>7</v>
      </c>
      <c r="C885" s="10" t="s">
        <v>789</v>
      </c>
      <c r="D885" s="9" t="s">
        <v>790</v>
      </c>
      <c r="E885" s="9" t="s">
        <v>791</v>
      </c>
      <c r="F885" s="11">
        <v>42203</v>
      </c>
      <c r="G885" s="9">
        <v>4</v>
      </c>
      <c r="H885" s="9" t="s">
        <v>5</v>
      </c>
      <c r="I885" s="9" t="s">
        <v>6</v>
      </c>
      <c r="J885" s="9"/>
      <c r="K885" s="9"/>
    </row>
    <row r="886" spans="1:11" x14ac:dyDescent="0.25">
      <c r="A886" s="9"/>
      <c r="B886" s="9"/>
      <c r="C886" s="10"/>
      <c r="D886" s="9"/>
      <c r="E886" s="9"/>
      <c r="F886" s="11"/>
      <c r="G886" s="9"/>
      <c r="H886" s="9"/>
      <c r="I886" s="9"/>
      <c r="J886" s="9"/>
      <c r="K886" s="9"/>
    </row>
    <row r="887" spans="1:11" ht="195" customHeight="1" x14ac:dyDescent="0.25">
      <c r="A887" s="9" t="s">
        <v>0</v>
      </c>
      <c r="B887" s="9" t="s">
        <v>7</v>
      </c>
      <c r="C887" s="10" t="s">
        <v>792</v>
      </c>
      <c r="D887" s="9" t="s">
        <v>793</v>
      </c>
      <c r="E887" s="9" t="s">
        <v>784</v>
      </c>
      <c r="F887" s="11">
        <v>42142</v>
      </c>
      <c r="G887" s="9">
        <v>4</v>
      </c>
      <c r="H887" s="9" t="s">
        <v>5</v>
      </c>
      <c r="I887" s="9" t="s">
        <v>13</v>
      </c>
      <c r="J887" s="9"/>
      <c r="K887" s="9"/>
    </row>
    <row r="888" spans="1:11" x14ac:dyDescent="0.25">
      <c r="A888" s="9"/>
      <c r="B888" s="9"/>
      <c r="C888" s="10"/>
      <c r="D888" s="9"/>
      <c r="E888" s="9"/>
      <c r="F888" s="11"/>
      <c r="G888" s="9"/>
      <c r="H888" s="9"/>
      <c r="I888" s="9"/>
      <c r="J888" s="9"/>
      <c r="K888" s="9"/>
    </row>
    <row r="889" spans="1:11" ht="180" customHeight="1" x14ac:dyDescent="0.25">
      <c r="A889" s="9" t="s">
        <v>0</v>
      </c>
      <c r="B889" s="9" t="s">
        <v>7</v>
      </c>
      <c r="C889" s="10" t="s">
        <v>794</v>
      </c>
      <c r="D889" s="9" t="s">
        <v>795</v>
      </c>
      <c r="E889" s="9" t="s">
        <v>796</v>
      </c>
      <c r="F889" s="11">
        <v>42022</v>
      </c>
      <c r="G889" s="9">
        <v>4</v>
      </c>
      <c r="H889" s="9" t="s">
        <v>5</v>
      </c>
      <c r="I889" s="9" t="s">
        <v>63</v>
      </c>
      <c r="J889" s="9"/>
      <c r="K889" s="9"/>
    </row>
    <row r="890" spans="1:11" x14ac:dyDescent="0.25">
      <c r="A890" s="9"/>
      <c r="B890" s="9"/>
      <c r="C890" s="10"/>
      <c r="D890" s="9"/>
      <c r="E890" s="9"/>
      <c r="F890" s="11"/>
      <c r="G890" s="9"/>
      <c r="H890" s="9"/>
      <c r="I890" s="9"/>
      <c r="J890" s="9"/>
      <c r="K890" s="9"/>
    </row>
    <row r="891" spans="1:11" ht="180" customHeight="1" x14ac:dyDescent="0.25">
      <c r="A891" s="9" t="s">
        <v>0</v>
      </c>
      <c r="B891" s="9" t="s">
        <v>7</v>
      </c>
      <c r="C891" s="10" t="s">
        <v>797</v>
      </c>
      <c r="D891" s="9" t="s">
        <v>798</v>
      </c>
      <c r="E891" s="9" t="s">
        <v>626</v>
      </c>
      <c r="F891" s="11">
        <v>42203</v>
      </c>
      <c r="G891" s="9">
        <v>4</v>
      </c>
      <c r="H891" s="9" t="s">
        <v>5</v>
      </c>
      <c r="I891" s="9" t="s">
        <v>112</v>
      </c>
      <c r="J891" s="9"/>
      <c r="K891" s="9"/>
    </row>
    <row r="892" spans="1:11" x14ac:dyDescent="0.25">
      <c r="A892" s="9"/>
      <c r="B892" s="9"/>
      <c r="C892" s="10"/>
      <c r="D892" s="9"/>
      <c r="E892" s="9"/>
      <c r="F892" s="11"/>
      <c r="G892" s="9"/>
      <c r="H892" s="9"/>
      <c r="I892" s="9"/>
      <c r="J892" s="9"/>
      <c r="K892" s="9"/>
    </row>
    <row r="893" spans="1:11" ht="195" customHeight="1" x14ac:dyDescent="0.25">
      <c r="A893" s="9" t="s">
        <v>0</v>
      </c>
      <c r="B893" s="9" t="s">
        <v>7</v>
      </c>
      <c r="C893" s="10" t="s">
        <v>799</v>
      </c>
      <c r="D893" s="9" t="s">
        <v>800</v>
      </c>
      <c r="E893" s="9" t="s">
        <v>690</v>
      </c>
      <c r="F893" s="11">
        <v>42142</v>
      </c>
      <c r="G893" s="9">
        <v>4</v>
      </c>
      <c r="H893" s="9" t="s">
        <v>17</v>
      </c>
      <c r="I893" s="9" t="s">
        <v>37</v>
      </c>
      <c r="J893" s="9" t="s">
        <v>526</v>
      </c>
      <c r="K893" s="9"/>
    </row>
    <row r="894" spans="1:11" x14ac:dyDescent="0.25">
      <c r="A894" s="9"/>
      <c r="B894" s="9"/>
      <c r="C894" s="10"/>
      <c r="D894" s="9"/>
      <c r="E894" s="9"/>
      <c r="F894" s="11"/>
      <c r="G894" s="9"/>
      <c r="H894" s="9"/>
      <c r="I894" s="9"/>
      <c r="J894" s="9"/>
      <c r="K894" s="9"/>
    </row>
    <row r="895" spans="1:11" ht="195" customHeight="1" x14ac:dyDescent="0.25">
      <c r="A895" s="9" t="s">
        <v>0</v>
      </c>
      <c r="B895" s="9" t="s">
        <v>7</v>
      </c>
      <c r="C895" s="10" t="s">
        <v>801</v>
      </c>
      <c r="D895" s="9" t="s">
        <v>802</v>
      </c>
      <c r="E895" s="9" t="s">
        <v>772</v>
      </c>
      <c r="F895" s="11">
        <v>42053</v>
      </c>
      <c r="G895" s="9">
        <v>4</v>
      </c>
      <c r="H895" s="9" t="s">
        <v>5</v>
      </c>
      <c r="I895" s="9" t="s">
        <v>10</v>
      </c>
      <c r="J895" s="9" t="s">
        <v>194</v>
      </c>
      <c r="K895" s="9"/>
    </row>
    <row r="896" spans="1:11" x14ac:dyDescent="0.25">
      <c r="A896" s="9"/>
      <c r="B896" s="9"/>
      <c r="C896" s="10"/>
      <c r="D896" s="9"/>
      <c r="E896" s="9"/>
      <c r="F896" s="11"/>
      <c r="G896" s="9"/>
      <c r="H896" s="9"/>
      <c r="I896" s="9"/>
      <c r="J896" s="9"/>
      <c r="K896" s="9"/>
    </row>
    <row r="897" spans="1:11" ht="180" customHeight="1" x14ac:dyDescent="0.25">
      <c r="A897" s="9" t="s">
        <v>0</v>
      </c>
      <c r="B897" s="9" t="s">
        <v>1</v>
      </c>
      <c r="C897" s="10" t="s">
        <v>803</v>
      </c>
      <c r="D897" s="9" t="s">
        <v>804</v>
      </c>
      <c r="E897" s="9" t="s">
        <v>784</v>
      </c>
      <c r="F897" s="9" t="s">
        <v>125</v>
      </c>
      <c r="G897" s="9">
        <v>4</v>
      </c>
      <c r="H897" s="9" t="s">
        <v>5</v>
      </c>
      <c r="I897" s="9" t="s">
        <v>34</v>
      </c>
      <c r="J897" s="9" t="s">
        <v>194</v>
      </c>
      <c r="K897" s="9"/>
    </row>
    <row r="898" spans="1:11" x14ac:dyDescent="0.25">
      <c r="A898" s="9"/>
      <c r="B898" s="9"/>
      <c r="C898" s="10"/>
      <c r="D898" s="9"/>
      <c r="E898" s="9"/>
      <c r="F898" s="9"/>
      <c r="G898" s="9"/>
      <c r="H898" s="9"/>
      <c r="I898" s="9"/>
      <c r="J898" s="9"/>
      <c r="K898" s="9"/>
    </row>
    <row r="899" spans="1:11" ht="195" customHeight="1" x14ac:dyDescent="0.25">
      <c r="A899" s="9" t="s">
        <v>0</v>
      </c>
      <c r="B899" s="9" t="s">
        <v>1</v>
      </c>
      <c r="C899" s="10" t="s">
        <v>805</v>
      </c>
      <c r="D899" s="9" t="s">
        <v>806</v>
      </c>
      <c r="E899" s="9" t="s">
        <v>791</v>
      </c>
      <c r="F899" s="9">
        <f>-1 / 18</f>
        <v>-5.5555555555555552E-2</v>
      </c>
      <c r="G899" s="9">
        <v>4</v>
      </c>
      <c r="H899" s="9" t="s">
        <v>5</v>
      </c>
      <c r="I899" s="9" t="s">
        <v>25</v>
      </c>
      <c r="J899" s="9" t="s">
        <v>194</v>
      </c>
      <c r="K899" s="9"/>
    </row>
    <row r="900" spans="1:11" x14ac:dyDescent="0.25">
      <c r="A900" s="9"/>
      <c r="B900" s="9"/>
      <c r="C900" s="10"/>
      <c r="D900" s="9"/>
      <c r="E900" s="9"/>
      <c r="F900" s="9"/>
      <c r="G900" s="9"/>
      <c r="H900" s="9"/>
      <c r="I900" s="9"/>
      <c r="J900" s="9"/>
      <c r="K900" s="9"/>
    </row>
    <row r="901" spans="1:11" ht="180" customHeight="1" x14ac:dyDescent="0.25">
      <c r="A901" s="9" t="s">
        <v>0</v>
      </c>
      <c r="B901" s="9" t="s">
        <v>7</v>
      </c>
      <c r="C901" s="10" t="s">
        <v>807</v>
      </c>
      <c r="D901" s="9" t="s">
        <v>808</v>
      </c>
      <c r="E901" s="9" t="s">
        <v>633</v>
      </c>
      <c r="F901" s="11">
        <v>42234</v>
      </c>
      <c r="G901" s="9">
        <v>4</v>
      </c>
      <c r="H901" s="9" t="s">
        <v>5</v>
      </c>
      <c r="I901" s="9" t="s">
        <v>30</v>
      </c>
      <c r="J901" s="9" t="s">
        <v>194</v>
      </c>
      <c r="K901" s="9"/>
    </row>
    <row r="902" spans="1:11" x14ac:dyDescent="0.25">
      <c r="A902" s="9"/>
      <c r="B902" s="9"/>
      <c r="C902" s="10"/>
      <c r="D902" s="9"/>
      <c r="E902" s="9"/>
      <c r="F902" s="11"/>
      <c r="G902" s="9"/>
      <c r="H902" s="9"/>
      <c r="I902" s="9"/>
      <c r="J902" s="9"/>
      <c r="K902" s="9"/>
    </row>
    <row r="903" spans="1:11" ht="195" customHeight="1" x14ac:dyDescent="0.25">
      <c r="A903" s="9" t="s">
        <v>0</v>
      </c>
      <c r="B903" s="9" t="s">
        <v>1</v>
      </c>
      <c r="C903" s="10" t="s">
        <v>809</v>
      </c>
      <c r="D903" s="9" t="s">
        <v>810</v>
      </c>
      <c r="E903" s="9" t="s">
        <v>775</v>
      </c>
      <c r="F903" s="9" t="s">
        <v>125</v>
      </c>
      <c r="G903" s="9">
        <v>4</v>
      </c>
      <c r="H903" s="9" t="s">
        <v>17</v>
      </c>
    </row>
    <row r="904" spans="1:11" x14ac:dyDescent="0.25">
      <c r="A904" s="9"/>
      <c r="B904" s="9"/>
      <c r="C904" s="10"/>
      <c r="D904" s="9"/>
      <c r="E904" s="9"/>
      <c r="F904" s="9"/>
      <c r="G904" s="9"/>
      <c r="H904" s="9"/>
    </row>
    <row r="907" spans="1:11" ht="195" customHeight="1" x14ac:dyDescent="0.25">
      <c r="A907" s="9" t="s">
        <v>0</v>
      </c>
      <c r="B907" s="9" t="s">
        <v>7</v>
      </c>
      <c r="C907" s="10" t="s">
        <v>811</v>
      </c>
      <c r="D907" s="9" t="s">
        <v>812</v>
      </c>
      <c r="E907" s="9" t="s">
        <v>781</v>
      </c>
      <c r="F907" s="11">
        <v>42022</v>
      </c>
      <c r="G907" s="9">
        <v>4</v>
      </c>
      <c r="H907" s="9" t="s">
        <v>5</v>
      </c>
      <c r="I907" s="9" t="s">
        <v>25</v>
      </c>
      <c r="J907" s="9" t="s">
        <v>194</v>
      </c>
      <c r="K907" s="9"/>
    </row>
    <row r="908" spans="1:11" x14ac:dyDescent="0.25">
      <c r="A908" s="9"/>
      <c r="B908" s="9"/>
      <c r="C908" s="10"/>
      <c r="D908" s="9"/>
      <c r="E908" s="9"/>
      <c r="F908" s="11"/>
      <c r="G908" s="9"/>
      <c r="H908" s="9"/>
      <c r="I908" s="9"/>
      <c r="J908" s="9"/>
      <c r="K908" s="9"/>
    </row>
    <row r="909" spans="1:11" ht="180" customHeight="1" x14ac:dyDescent="0.25">
      <c r="A909" s="9" t="s">
        <v>0</v>
      </c>
      <c r="B909" s="9" t="s">
        <v>1</v>
      </c>
      <c r="C909" s="10" t="s">
        <v>813</v>
      </c>
      <c r="D909" s="9" t="s">
        <v>814</v>
      </c>
      <c r="E909" s="9" t="s">
        <v>775</v>
      </c>
      <c r="F909" s="9">
        <f>-1 / 12</f>
        <v>-8.3333333333333329E-2</v>
      </c>
      <c r="G909" s="9">
        <v>4</v>
      </c>
      <c r="H909" s="9" t="s">
        <v>17</v>
      </c>
      <c r="I909" s="9" t="s">
        <v>104</v>
      </c>
      <c r="J909" s="9"/>
      <c r="K909" s="9"/>
    </row>
    <row r="910" spans="1:11" x14ac:dyDescent="0.25">
      <c r="A910" s="9"/>
      <c r="B910" s="9"/>
      <c r="C910" s="10"/>
      <c r="D910" s="9"/>
      <c r="E910" s="9"/>
      <c r="F910" s="9"/>
      <c r="G910" s="9"/>
      <c r="H910" s="9"/>
      <c r="I910" s="9"/>
      <c r="J910" s="9"/>
      <c r="K910" s="9"/>
    </row>
    <row r="911" spans="1:11" ht="180" customHeight="1" x14ac:dyDescent="0.25">
      <c r="A911" s="9" t="s">
        <v>0</v>
      </c>
      <c r="B911" s="9" t="s">
        <v>1</v>
      </c>
      <c r="C911" s="10" t="s">
        <v>815</v>
      </c>
      <c r="D911" s="9" t="s">
        <v>816</v>
      </c>
      <c r="E911" s="9" t="s">
        <v>626</v>
      </c>
      <c r="F911" s="9">
        <f>-1 / 12</f>
        <v>-8.3333333333333329E-2</v>
      </c>
      <c r="G911" s="9">
        <v>4</v>
      </c>
      <c r="H911" s="9" t="s">
        <v>762</v>
      </c>
    </row>
    <row r="912" spans="1:11" x14ac:dyDescent="0.25">
      <c r="A912" s="9"/>
      <c r="B912" s="9"/>
      <c r="C912" s="10"/>
      <c r="D912" s="9"/>
      <c r="E912" s="9"/>
      <c r="F912" s="9"/>
      <c r="G912" s="9"/>
      <c r="H912" s="9"/>
    </row>
    <row r="917" spans="1:11" ht="180" customHeight="1" x14ac:dyDescent="0.25">
      <c r="A917" s="9" t="s">
        <v>0</v>
      </c>
      <c r="B917" s="9" t="s">
        <v>7</v>
      </c>
      <c r="C917" s="10" t="s">
        <v>817</v>
      </c>
      <c r="D917" s="9" t="s">
        <v>818</v>
      </c>
      <c r="E917" s="9" t="s">
        <v>819</v>
      </c>
      <c r="F917" s="11">
        <v>42019</v>
      </c>
      <c r="G917" s="9">
        <v>4</v>
      </c>
      <c r="H917" s="9" t="s">
        <v>5</v>
      </c>
      <c r="I917" s="9" t="s">
        <v>63</v>
      </c>
      <c r="J917" s="9"/>
      <c r="K917" s="9"/>
    </row>
    <row r="918" spans="1:11" x14ac:dyDescent="0.25">
      <c r="A918" s="9"/>
      <c r="B918" s="9"/>
      <c r="C918" s="10"/>
      <c r="D918" s="9"/>
      <c r="E918" s="9"/>
      <c r="F918" s="11"/>
      <c r="G918" s="9"/>
      <c r="H918" s="9"/>
      <c r="I918" s="9"/>
      <c r="J918" s="9"/>
      <c r="K918" s="9"/>
    </row>
    <row r="919" spans="1:11" ht="180" customHeight="1" x14ac:dyDescent="0.25">
      <c r="A919" s="9" t="s">
        <v>0</v>
      </c>
      <c r="B919" s="9" t="s">
        <v>7</v>
      </c>
      <c r="C919" s="10" t="s">
        <v>820</v>
      </c>
      <c r="D919" s="9" t="s">
        <v>821</v>
      </c>
      <c r="E919" s="9" t="s">
        <v>819</v>
      </c>
      <c r="F919" s="11">
        <v>42262</v>
      </c>
      <c r="G919" s="9">
        <v>4</v>
      </c>
      <c r="H919" s="9" t="s">
        <v>5</v>
      </c>
      <c r="I919" s="9" t="s">
        <v>30</v>
      </c>
      <c r="J919" s="9"/>
      <c r="K919" s="9"/>
    </row>
    <row r="920" spans="1:11" x14ac:dyDescent="0.25">
      <c r="A920" s="9"/>
      <c r="B920" s="9"/>
      <c r="C920" s="10"/>
      <c r="D920" s="9"/>
      <c r="E920" s="9"/>
      <c r="F920" s="11"/>
      <c r="G920" s="9"/>
      <c r="H920" s="9"/>
      <c r="I920" s="9"/>
      <c r="J920" s="9"/>
      <c r="K920" s="9"/>
    </row>
    <row r="921" spans="1:11" ht="225" customHeight="1" x14ac:dyDescent="0.25">
      <c r="A921" s="9" t="s">
        <v>0</v>
      </c>
      <c r="B921" s="9" t="s">
        <v>7</v>
      </c>
      <c r="C921" s="10" t="s">
        <v>822</v>
      </c>
      <c r="D921" s="9" t="s">
        <v>15</v>
      </c>
      <c r="E921" s="9" t="s">
        <v>819</v>
      </c>
      <c r="F921" s="9" t="s">
        <v>73</v>
      </c>
      <c r="G921" s="9">
        <v>2</v>
      </c>
      <c r="H921" s="9" t="s">
        <v>17</v>
      </c>
      <c r="I921" s="9"/>
      <c r="J921" s="9"/>
      <c r="K921" s="9"/>
    </row>
    <row r="922" spans="1:11" x14ac:dyDescent="0.25">
      <c r="A922" s="9"/>
      <c r="B922" s="9"/>
      <c r="C922" s="10"/>
      <c r="D922" s="9"/>
      <c r="E922" s="9"/>
      <c r="F922" s="9"/>
      <c r="G922" s="9"/>
      <c r="H922" s="9"/>
      <c r="I922" s="9"/>
      <c r="J922" s="9"/>
      <c r="K922" s="9"/>
    </row>
    <row r="923" spans="1:11" ht="225" customHeight="1" x14ac:dyDescent="0.25">
      <c r="A923" s="9" t="s">
        <v>0</v>
      </c>
      <c r="B923" s="9" t="s">
        <v>7</v>
      </c>
      <c r="C923" s="10" t="s">
        <v>823</v>
      </c>
      <c r="D923" s="9" t="s">
        <v>15</v>
      </c>
      <c r="E923" s="9" t="s">
        <v>819</v>
      </c>
      <c r="F923" s="9" t="s">
        <v>71</v>
      </c>
      <c r="G923" s="9">
        <v>2</v>
      </c>
      <c r="H923" s="9" t="s">
        <v>17</v>
      </c>
      <c r="I923" s="9"/>
      <c r="J923" s="9"/>
      <c r="K923" s="9"/>
    </row>
    <row r="924" spans="1:11" x14ac:dyDescent="0.25">
      <c r="A924" s="9"/>
      <c r="B924" s="9"/>
      <c r="C924" s="10"/>
      <c r="D924" s="9"/>
      <c r="E924" s="9"/>
      <c r="F924" s="9"/>
      <c r="G924" s="9"/>
      <c r="H924" s="9"/>
      <c r="I924" s="9"/>
      <c r="J924" s="9"/>
      <c r="K924" s="9"/>
    </row>
    <row r="925" spans="1:11" ht="195" customHeight="1" x14ac:dyDescent="0.25">
      <c r="A925" s="9" t="s">
        <v>0</v>
      </c>
      <c r="B925" s="9" t="s">
        <v>1</v>
      </c>
      <c r="C925" s="10" t="s">
        <v>824</v>
      </c>
      <c r="D925" s="9" t="s">
        <v>825</v>
      </c>
      <c r="E925" s="9" t="s">
        <v>630</v>
      </c>
      <c r="F925" s="9">
        <f>-1 / 20</f>
        <v>-0.05</v>
      </c>
      <c r="G925" s="9">
        <v>4</v>
      </c>
      <c r="H925" s="9" t="s">
        <v>5</v>
      </c>
      <c r="I925" s="9" t="s">
        <v>25</v>
      </c>
      <c r="J925" s="9"/>
      <c r="K925" s="9"/>
    </row>
    <row r="926" spans="1:11" x14ac:dyDescent="0.25">
      <c r="A926" s="9"/>
      <c r="B926" s="9"/>
      <c r="C926" s="10"/>
      <c r="D926" s="9"/>
      <c r="E926" s="9"/>
      <c r="F926" s="9"/>
      <c r="G926" s="9"/>
      <c r="H926" s="9"/>
      <c r="I926" s="9"/>
      <c r="J926" s="9"/>
      <c r="K926" s="9"/>
    </row>
    <row r="927" spans="1:11" ht="195" customHeight="1" x14ac:dyDescent="0.25">
      <c r="A927" s="9" t="s">
        <v>0</v>
      </c>
      <c r="B927" s="9" t="s">
        <v>7</v>
      </c>
      <c r="C927" s="10" t="s">
        <v>826</v>
      </c>
      <c r="D927" s="9" t="s">
        <v>827</v>
      </c>
      <c r="E927" s="9" t="s">
        <v>630</v>
      </c>
      <c r="F927" s="9" t="s">
        <v>62</v>
      </c>
      <c r="G927" s="9">
        <v>4</v>
      </c>
      <c r="H927" s="9" t="s">
        <v>5</v>
      </c>
      <c r="I927" s="9" t="s">
        <v>21</v>
      </c>
      <c r="J927" s="9"/>
      <c r="K927" s="9"/>
    </row>
    <row r="928" spans="1:11" x14ac:dyDescent="0.25">
      <c r="A928" s="9"/>
      <c r="B928" s="9"/>
      <c r="C928" s="10"/>
      <c r="D928" s="9"/>
      <c r="E928" s="9"/>
      <c r="F928" s="9"/>
      <c r="G928" s="9"/>
      <c r="H928" s="9"/>
      <c r="I928" s="9"/>
      <c r="J928" s="9"/>
      <c r="K928" s="9"/>
    </row>
    <row r="929" spans="1:11" ht="195" customHeight="1" x14ac:dyDescent="0.25">
      <c r="A929" s="9" t="s">
        <v>0</v>
      </c>
      <c r="B929" s="9" t="s">
        <v>7</v>
      </c>
      <c r="C929" s="10" t="s">
        <v>828</v>
      </c>
      <c r="D929" s="9" t="s">
        <v>827</v>
      </c>
      <c r="E929" s="9" t="s">
        <v>630</v>
      </c>
      <c r="F929" s="11">
        <v>42358</v>
      </c>
      <c r="G929" s="9">
        <v>4</v>
      </c>
      <c r="H929" s="9" t="s">
        <v>5</v>
      </c>
      <c r="I929" s="9" t="s">
        <v>21</v>
      </c>
      <c r="J929" s="9"/>
      <c r="K929" s="9"/>
    </row>
    <row r="930" spans="1:11" x14ac:dyDescent="0.25">
      <c r="A930" s="9"/>
      <c r="B930" s="9"/>
      <c r="C930" s="10"/>
      <c r="D930" s="9"/>
      <c r="E930" s="9"/>
      <c r="F930" s="11"/>
      <c r="G930" s="9"/>
      <c r="H930" s="9"/>
      <c r="I930" s="9"/>
      <c r="J930" s="9"/>
      <c r="K930" s="9"/>
    </row>
    <row r="931" spans="1:11" ht="225" customHeight="1" x14ac:dyDescent="0.25">
      <c r="A931" s="9" t="s">
        <v>0</v>
      </c>
      <c r="B931" s="9" t="s">
        <v>7</v>
      </c>
      <c r="C931" s="10" t="s">
        <v>829</v>
      </c>
      <c r="D931" s="9" t="s">
        <v>15</v>
      </c>
      <c r="E931" s="9" t="s">
        <v>630</v>
      </c>
      <c r="F931" s="9" t="s">
        <v>284</v>
      </c>
      <c r="G931" s="9">
        <v>1</v>
      </c>
      <c r="H931" s="9" t="s">
        <v>17</v>
      </c>
      <c r="I931" s="9"/>
      <c r="J931" s="9"/>
      <c r="K931" s="9"/>
    </row>
    <row r="932" spans="1:11" x14ac:dyDescent="0.25">
      <c r="A932" s="9"/>
      <c r="B932" s="9"/>
      <c r="C932" s="10"/>
      <c r="D932" s="9"/>
      <c r="E932" s="9"/>
      <c r="F932" s="9"/>
      <c r="G932" s="9"/>
      <c r="H932" s="9"/>
      <c r="I932" s="9"/>
      <c r="J932" s="9"/>
      <c r="K932" s="9"/>
    </row>
    <row r="933" spans="1:11" ht="225" customHeight="1" x14ac:dyDescent="0.25">
      <c r="A933" s="9" t="s">
        <v>0</v>
      </c>
      <c r="B933" s="9" t="s">
        <v>7</v>
      </c>
      <c r="C933" s="10" t="s">
        <v>830</v>
      </c>
      <c r="D933" s="9" t="s">
        <v>15</v>
      </c>
      <c r="E933" s="9" t="s">
        <v>630</v>
      </c>
      <c r="F933" s="9" t="s">
        <v>71</v>
      </c>
      <c r="G933" s="9">
        <v>2</v>
      </c>
      <c r="H933" s="9" t="s">
        <v>17</v>
      </c>
      <c r="I933" s="9"/>
      <c r="J933" s="9"/>
      <c r="K933" s="9"/>
    </row>
    <row r="934" spans="1:11" x14ac:dyDescent="0.25">
      <c r="A934" s="9"/>
      <c r="B934" s="9"/>
      <c r="C934" s="10"/>
      <c r="D934" s="9"/>
      <c r="E934" s="9"/>
      <c r="F934" s="9"/>
      <c r="G934" s="9"/>
      <c r="H934" s="9"/>
      <c r="I934" s="9"/>
      <c r="J934" s="9"/>
      <c r="K934" s="9"/>
    </row>
    <row r="935" spans="1:11" ht="195" customHeight="1" x14ac:dyDescent="0.25">
      <c r="A935" s="9" t="s">
        <v>0</v>
      </c>
      <c r="B935" s="9" t="s">
        <v>1</v>
      </c>
      <c r="C935" s="10" t="s">
        <v>831</v>
      </c>
      <c r="D935" s="9" t="s">
        <v>832</v>
      </c>
      <c r="E935" s="9" t="s">
        <v>833</v>
      </c>
      <c r="F935" s="9">
        <f>-1 / 25</f>
        <v>-0.04</v>
      </c>
      <c r="G935" s="9">
        <v>4</v>
      </c>
      <c r="H935" s="9" t="s">
        <v>17</v>
      </c>
      <c r="I935" s="9" t="s">
        <v>21</v>
      </c>
      <c r="J935" s="9"/>
      <c r="K935" s="9"/>
    </row>
    <row r="936" spans="1:11" x14ac:dyDescent="0.25">
      <c r="A936" s="9"/>
      <c r="B936" s="9"/>
      <c r="C936" s="10"/>
      <c r="D936" s="9"/>
      <c r="E936" s="9"/>
      <c r="F936" s="9"/>
      <c r="G936" s="9"/>
      <c r="H936" s="9"/>
      <c r="I936" s="9"/>
      <c r="J936" s="9"/>
      <c r="K936" s="9"/>
    </row>
    <row r="937" spans="1:11" ht="195" customHeight="1" x14ac:dyDescent="0.25">
      <c r="A937" s="9" t="s">
        <v>0</v>
      </c>
      <c r="B937" s="9" t="s">
        <v>1</v>
      </c>
      <c r="C937" s="10" t="s">
        <v>834</v>
      </c>
      <c r="D937" s="9" t="s">
        <v>835</v>
      </c>
      <c r="E937" s="9" t="s">
        <v>836</v>
      </c>
      <c r="F937" s="9" t="s">
        <v>248</v>
      </c>
      <c r="G937" s="9">
        <v>4</v>
      </c>
      <c r="H937" s="9" t="s">
        <v>17</v>
      </c>
      <c r="I937" s="9" t="s">
        <v>50</v>
      </c>
      <c r="J937" s="9"/>
      <c r="K937" s="9"/>
    </row>
    <row r="938" spans="1:11" x14ac:dyDescent="0.25">
      <c r="A938" s="9"/>
      <c r="B938" s="9"/>
      <c r="C938" s="10"/>
      <c r="D938" s="9"/>
      <c r="E938" s="9"/>
      <c r="F938" s="9"/>
      <c r="G938" s="9"/>
      <c r="H938" s="9"/>
      <c r="I938" s="9"/>
      <c r="J938" s="9"/>
      <c r="K938" s="9"/>
    </row>
    <row r="939" spans="1:11" ht="195" customHeight="1" x14ac:dyDescent="0.25">
      <c r="A939" s="9" t="s">
        <v>0</v>
      </c>
      <c r="B939" s="9" t="s">
        <v>7</v>
      </c>
      <c r="C939" s="10" t="s">
        <v>837</v>
      </c>
      <c r="D939" s="9" t="s">
        <v>838</v>
      </c>
      <c r="E939" s="9" t="s">
        <v>833</v>
      </c>
      <c r="F939" s="11">
        <v>42060</v>
      </c>
      <c r="G939" s="9">
        <v>4</v>
      </c>
      <c r="H939" s="9" t="s">
        <v>17</v>
      </c>
      <c r="I939" s="9" t="s">
        <v>25</v>
      </c>
      <c r="J939" s="9"/>
      <c r="K939" s="9"/>
    </row>
    <row r="940" spans="1:11" x14ac:dyDescent="0.25">
      <c r="A940" s="9"/>
      <c r="B940" s="9"/>
      <c r="C940" s="10"/>
      <c r="D940" s="9"/>
      <c r="E940" s="9"/>
      <c r="F940" s="11"/>
      <c r="G940" s="9"/>
      <c r="H940" s="9"/>
      <c r="I940" s="9"/>
      <c r="J940" s="9"/>
      <c r="K940" s="9"/>
    </row>
    <row r="941" spans="1:11" ht="195" customHeight="1" x14ac:dyDescent="0.25">
      <c r="A941" s="9" t="s">
        <v>0</v>
      </c>
      <c r="B941" s="9" t="s">
        <v>1</v>
      </c>
      <c r="C941" s="10" t="s">
        <v>839</v>
      </c>
      <c r="D941" s="9" t="s">
        <v>840</v>
      </c>
      <c r="E941" s="9" t="s">
        <v>833</v>
      </c>
      <c r="F941" s="9">
        <f>-2 / 25</f>
        <v>-0.08</v>
      </c>
      <c r="G941" s="9">
        <v>4</v>
      </c>
      <c r="H941" s="9" t="s">
        <v>17</v>
      </c>
      <c r="I941" s="9" t="s">
        <v>13</v>
      </c>
      <c r="J941" s="9"/>
      <c r="K941" s="9"/>
    </row>
    <row r="942" spans="1:11" x14ac:dyDescent="0.25">
      <c r="A942" s="9"/>
      <c r="B942" s="9"/>
      <c r="C942" s="10"/>
      <c r="D942" s="9"/>
      <c r="E942" s="9"/>
      <c r="F942" s="9"/>
      <c r="G942" s="9"/>
      <c r="H942" s="9"/>
      <c r="I942" s="9"/>
      <c r="J942" s="9"/>
      <c r="K942" s="9"/>
    </row>
    <row r="943" spans="1:11" ht="195" customHeight="1" x14ac:dyDescent="0.25">
      <c r="A943" s="9" t="s">
        <v>0</v>
      </c>
      <c r="B943" s="9" t="s">
        <v>7</v>
      </c>
      <c r="C943" s="10" t="s">
        <v>841</v>
      </c>
      <c r="D943" s="9" t="s">
        <v>842</v>
      </c>
      <c r="E943" s="9" t="s">
        <v>836</v>
      </c>
      <c r="F943" s="11">
        <v>42363</v>
      </c>
      <c r="G943" s="9">
        <v>4</v>
      </c>
      <c r="H943" s="9" t="s">
        <v>17</v>
      </c>
      <c r="I943" s="9" t="s">
        <v>6</v>
      </c>
      <c r="J943" s="9"/>
      <c r="K943" s="9"/>
    </row>
    <row r="944" spans="1:11" x14ac:dyDescent="0.25">
      <c r="A944" s="9"/>
      <c r="B944" s="9"/>
      <c r="C944" s="10"/>
      <c r="D944" s="9"/>
      <c r="E944" s="9"/>
      <c r="F944" s="11"/>
      <c r="G944" s="9"/>
      <c r="H944" s="9"/>
      <c r="I944" s="9"/>
      <c r="J944" s="9"/>
      <c r="K944" s="9"/>
    </row>
    <row r="945" spans="1:11" ht="195" customHeight="1" x14ac:dyDescent="0.25">
      <c r="A945" s="9" t="s">
        <v>0</v>
      </c>
      <c r="B945" s="9" t="s">
        <v>7</v>
      </c>
      <c r="C945" s="10" t="s">
        <v>843</v>
      </c>
      <c r="D945" s="9" t="s">
        <v>844</v>
      </c>
      <c r="E945" s="9" t="s">
        <v>615</v>
      </c>
      <c r="F945" s="9" t="s">
        <v>845</v>
      </c>
      <c r="G945" s="9">
        <v>4</v>
      </c>
      <c r="H945" s="9" t="s">
        <v>17</v>
      </c>
      <c r="I945" s="9" t="s">
        <v>13</v>
      </c>
      <c r="J945" s="9"/>
      <c r="K945" s="9"/>
    </row>
    <row r="946" spans="1:11" x14ac:dyDescent="0.25">
      <c r="A946" s="9"/>
      <c r="B946" s="9"/>
      <c r="C946" s="10"/>
      <c r="D946" s="9"/>
      <c r="E946" s="9"/>
      <c r="F946" s="9"/>
      <c r="G946" s="9"/>
      <c r="H946" s="9"/>
      <c r="I946" s="9"/>
      <c r="J946" s="9"/>
      <c r="K946" s="9"/>
    </row>
    <row r="947" spans="1:11" ht="195" customHeight="1" x14ac:dyDescent="0.25">
      <c r="A947" s="9" t="s">
        <v>0</v>
      </c>
      <c r="B947" s="9" t="s">
        <v>1</v>
      </c>
      <c r="C947" s="10" t="s">
        <v>846</v>
      </c>
      <c r="D947" s="9" t="s">
        <v>847</v>
      </c>
      <c r="E947" s="9" t="s">
        <v>848</v>
      </c>
      <c r="F947" s="9">
        <f>-4 / 20</f>
        <v>-0.2</v>
      </c>
      <c r="G947" s="9">
        <v>4</v>
      </c>
      <c r="H947" s="9" t="s">
        <v>17</v>
      </c>
      <c r="I947" s="9" t="s">
        <v>21</v>
      </c>
      <c r="J947" s="9"/>
      <c r="K947" s="9"/>
    </row>
    <row r="948" spans="1:11" x14ac:dyDescent="0.25">
      <c r="A948" s="9"/>
      <c r="B948" s="9"/>
      <c r="C948" s="10"/>
      <c r="D948" s="9"/>
      <c r="E948" s="9"/>
      <c r="F948" s="9"/>
      <c r="G948" s="9"/>
      <c r="H948" s="9"/>
      <c r="I948" s="9"/>
      <c r="J948" s="9"/>
      <c r="K948" s="9"/>
    </row>
    <row r="949" spans="1:11" ht="195" customHeight="1" x14ac:dyDescent="0.25">
      <c r="A949" s="9" t="s">
        <v>0</v>
      </c>
      <c r="B949" s="9" t="s">
        <v>1</v>
      </c>
      <c r="C949" s="10" t="s">
        <v>849</v>
      </c>
      <c r="D949" s="9" t="s">
        <v>850</v>
      </c>
      <c r="E949" s="9" t="s">
        <v>836</v>
      </c>
      <c r="F949" s="9">
        <f>-6 / 20</f>
        <v>-0.3</v>
      </c>
      <c r="G949" s="9">
        <v>4</v>
      </c>
      <c r="H949" s="9" t="s">
        <v>17</v>
      </c>
      <c r="I949" s="9" t="s">
        <v>13</v>
      </c>
      <c r="J949" s="9"/>
      <c r="K949" s="9"/>
    </row>
    <row r="950" spans="1:11" x14ac:dyDescent="0.25">
      <c r="A950" s="9"/>
      <c r="B950" s="9"/>
      <c r="C950" s="10"/>
      <c r="D950" s="9"/>
      <c r="E950" s="9"/>
      <c r="F950" s="9"/>
      <c r="G950" s="9"/>
      <c r="H950" s="9"/>
      <c r="I950" s="9"/>
      <c r="J950" s="9"/>
      <c r="K950" s="9"/>
    </row>
    <row r="951" spans="1:11" ht="195" customHeight="1" x14ac:dyDescent="0.25">
      <c r="A951" s="9" t="s">
        <v>0</v>
      </c>
      <c r="B951" s="9" t="s">
        <v>7</v>
      </c>
      <c r="C951" s="10" t="s">
        <v>851</v>
      </c>
      <c r="D951" s="9" t="s">
        <v>852</v>
      </c>
      <c r="E951" s="9" t="s">
        <v>848</v>
      </c>
      <c r="F951" s="11">
        <v>42055</v>
      </c>
      <c r="G951" s="9">
        <v>4</v>
      </c>
      <c r="H951" s="9" t="s">
        <v>5</v>
      </c>
      <c r="I951" s="9" t="s">
        <v>50</v>
      </c>
      <c r="J951" s="9"/>
      <c r="K951" s="9"/>
    </row>
    <row r="952" spans="1:11" x14ac:dyDescent="0.25">
      <c r="A952" s="9"/>
      <c r="B952" s="9"/>
      <c r="C952" s="10"/>
      <c r="D952" s="9"/>
      <c r="E952" s="9"/>
      <c r="F952" s="11"/>
      <c r="G952" s="9"/>
      <c r="H952" s="9"/>
      <c r="I952" s="9"/>
      <c r="J952" s="9"/>
      <c r="K952" s="9"/>
    </row>
    <row r="953" spans="1:11" ht="210" customHeight="1" x14ac:dyDescent="0.25">
      <c r="A953" s="9" t="s">
        <v>0</v>
      </c>
      <c r="B953" s="9" t="s">
        <v>1</v>
      </c>
      <c r="C953" s="10" t="s">
        <v>853</v>
      </c>
      <c r="D953" s="9" t="s">
        <v>854</v>
      </c>
      <c r="E953" s="9" t="s">
        <v>855</v>
      </c>
      <c r="F953" s="9">
        <f>-1 / 25</f>
        <v>-0.04</v>
      </c>
      <c r="G953" s="9">
        <v>4</v>
      </c>
      <c r="H953" s="9" t="s">
        <v>17</v>
      </c>
    </row>
    <row r="954" spans="1:11" x14ac:dyDescent="0.25">
      <c r="A954" s="9"/>
      <c r="B954" s="9"/>
      <c r="C954" s="10"/>
      <c r="D954" s="9"/>
      <c r="E954" s="9"/>
      <c r="F954" s="9"/>
      <c r="G954" s="9"/>
      <c r="H954" s="9"/>
    </row>
    <row r="957" spans="1:11" ht="210" customHeight="1" x14ac:dyDescent="0.25">
      <c r="A957" s="9" t="s">
        <v>0</v>
      </c>
      <c r="B957" s="9" t="s">
        <v>7</v>
      </c>
      <c r="C957" s="10" t="s">
        <v>856</v>
      </c>
      <c r="D957" s="9" t="s">
        <v>857</v>
      </c>
      <c r="E957" s="9" t="s">
        <v>858</v>
      </c>
      <c r="F957" s="11">
        <v>42060</v>
      </c>
      <c r="G957" s="9">
        <v>4</v>
      </c>
      <c r="H957" s="9" t="s">
        <v>17</v>
      </c>
      <c r="I957" s="9" t="s">
        <v>50</v>
      </c>
      <c r="J957" s="9"/>
      <c r="K957" s="9"/>
    </row>
    <row r="958" spans="1:11" x14ac:dyDescent="0.25">
      <c r="A958" s="9"/>
      <c r="B958" s="9"/>
      <c r="C958" s="10"/>
      <c r="D958" s="9"/>
      <c r="E958" s="9"/>
      <c r="F958" s="11"/>
      <c r="G958" s="9"/>
      <c r="H958" s="9"/>
      <c r="I958" s="9"/>
      <c r="J958" s="9"/>
      <c r="K958" s="9"/>
    </row>
    <row r="959" spans="1:11" ht="210" customHeight="1" x14ac:dyDescent="0.25">
      <c r="A959" s="9" t="s">
        <v>0</v>
      </c>
      <c r="B959" s="9" t="s">
        <v>7</v>
      </c>
      <c r="C959" s="10" t="s">
        <v>859</v>
      </c>
      <c r="D959" s="9" t="s">
        <v>860</v>
      </c>
      <c r="E959" s="9" t="s">
        <v>858</v>
      </c>
      <c r="F959" s="11">
        <v>42210</v>
      </c>
      <c r="G959" s="9">
        <v>4</v>
      </c>
      <c r="H959" s="9" t="s">
        <v>17</v>
      </c>
      <c r="I959" s="9" t="s">
        <v>25</v>
      </c>
      <c r="J959" s="9"/>
      <c r="K959" s="9"/>
    </row>
    <row r="960" spans="1:11" x14ac:dyDescent="0.25">
      <c r="A960" s="9"/>
      <c r="B960" s="9"/>
      <c r="C960" s="10"/>
      <c r="D960" s="9"/>
      <c r="E960" s="9"/>
      <c r="F960" s="11"/>
      <c r="G960" s="9"/>
      <c r="H960" s="9"/>
      <c r="I960" s="9"/>
      <c r="J960" s="9"/>
      <c r="K960" s="9"/>
    </row>
    <row r="961" spans="1:11" ht="210" customHeight="1" x14ac:dyDescent="0.25">
      <c r="A961" s="9" t="s">
        <v>0</v>
      </c>
      <c r="B961" s="9" t="s">
        <v>1</v>
      </c>
      <c r="C961" s="10" t="s">
        <v>861</v>
      </c>
      <c r="D961" s="9" t="s">
        <v>862</v>
      </c>
      <c r="E961" s="9" t="s">
        <v>855</v>
      </c>
      <c r="F961" s="9" t="s">
        <v>248</v>
      </c>
      <c r="G961" s="9">
        <v>4</v>
      </c>
      <c r="H961" s="9" t="s">
        <v>17</v>
      </c>
      <c r="I961" s="9" t="s">
        <v>25</v>
      </c>
      <c r="J961" s="9"/>
      <c r="K961" s="9"/>
    </row>
    <row r="962" spans="1:11" x14ac:dyDescent="0.25">
      <c r="A962" s="9"/>
      <c r="B962" s="9"/>
      <c r="C962" s="10"/>
      <c r="D962" s="9"/>
      <c r="E962" s="9"/>
      <c r="F962" s="9"/>
      <c r="G962" s="9"/>
      <c r="H962" s="9"/>
      <c r="I962" s="9"/>
      <c r="J962" s="9"/>
      <c r="K962" s="9"/>
    </row>
    <row r="963" spans="1:11" ht="210" customHeight="1" x14ac:dyDescent="0.25">
      <c r="A963" s="9" t="s">
        <v>0</v>
      </c>
      <c r="B963" s="9" t="s">
        <v>7</v>
      </c>
      <c r="C963" s="10" t="s">
        <v>863</v>
      </c>
      <c r="D963" s="9" t="s">
        <v>864</v>
      </c>
      <c r="E963" s="9" t="s">
        <v>865</v>
      </c>
      <c r="F963" s="9" t="s">
        <v>845</v>
      </c>
      <c r="G963" s="9">
        <v>4</v>
      </c>
      <c r="H963" s="9" t="s">
        <v>17</v>
      </c>
      <c r="I963" s="9" t="s">
        <v>37</v>
      </c>
      <c r="J963" s="9"/>
      <c r="K963" s="9"/>
    </row>
    <row r="964" spans="1:11" x14ac:dyDescent="0.25">
      <c r="A964" s="9"/>
      <c r="B964" s="9"/>
      <c r="C964" s="10"/>
      <c r="D964" s="9"/>
      <c r="E964" s="9"/>
      <c r="F964" s="9"/>
      <c r="G964" s="9"/>
      <c r="H964" s="9"/>
      <c r="I964" s="9"/>
      <c r="J964" s="9"/>
      <c r="K964" s="9"/>
    </row>
    <row r="965" spans="1:11" ht="210" customHeight="1" x14ac:dyDescent="0.25">
      <c r="A965" s="9" t="s">
        <v>0</v>
      </c>
      <c r="B965" s="9" t="s">
        <v>7</v>
      </c>
      <c r="C965" s="10" t="s">
        <v>866</v>
      </c>
      <c r="D965" s="9" t="s">
        <v>867</v>
      </c>
      <c r="E965" s="9" t="s">
        <v>848</v>
      </c>
      <c r="F965" s="11">
        <v>42060</v>
      </c>
      <c r="G965" s="9">
        <v>4</v>
      </c>
      <c r="H965" s="9" t="s">
        <v>17</v>
      </c>
      <c r="I965" s="9" t="s">
        <v>37</v>
      </c>
      <c r="J965" s="9"/>
      <c r="K965" s="9"/>
    </row>
    <row r="966" spans="1:11" x14ac:dyDescent="0.25">
      <c r="A966" s="9"/>
      <c r="B966" s="9"/>
      <c r="C966" s="10"/>
      <c r="D966" s="9"/>
      <c r="E966" s="9"/>
      <c r="F966" s="11"/>
      <c r="G966" s="9"/>
      <c r="H966" s="9"/>
      <c r="I966" s="9"/>
      <c r="J966" s="9"/>
      <c r="K966" s="9"/>
    </row>
    <row r="967" spans="1:11" ht="210" customHeight="1" x14ac:dyDescent="0.25">
      <c r="A967" s="9" t="s">
        <v>0</v>
      </c>
      <c r="B967" s="9" t="s">
        <v>7</v>
      </c>
      <c r="C967" s="10" t="s">
        <v>868</v>
      </c>
      <c r="D967" s="9" t="s">
        <v>869</v>
      </c>
      <c r="E967" s="9" t="s">
        <v>865</v>
      </c>
      <c r="F967" s="11">
        <v>42149</v>
      </c>
      <c r="G967" s="9">
        <v>4</v>
      </c>
      <c r="H967" s="9" t="s">
        <v>17</v>
      </c>
      <c r="I967" s="9" t="s">
        <v>6</v>
      </c>
      <c r="J967" s="9"/>
      <c r="K967" s="9"/>
    </row>
    <row r="968" spans="1:11" x14ac:dyDescent="0.25">
      <c r="A968" s="9"/>
      <c r="B968" s="9"/>
      <c r="C968" s="10"/>
      <c r="D968" s="9"/>
      <c r="E968" s="9"/>
      <c r="F968" s="11"/>
      <c r="G968" s="9"/>
      <c r="H968" s="9"/>
      <c r="I968" s="9"/>
      <c r="J968" s="9"/>
      <c r="K968" s="9"/>
    </row>
    <row r="969" spans="1:11" ht="225" customHeight="1" x14ac:dyDescent="0.25">
      <c r="A969" s="9" t="s">
        <v>0</v>
      </c>
      <c r="B969" s="9" t="s">
        <v>7</v>
      </c>
      <c r="C969" s="10" t="s">
        <v>870</v>
      </c>
      <c r="D969" s="9" t="s">
        <v>871</v>
      </c>
      <c r="E969" s="9" t="s">
        <v>872</v>
      </c>
      <c r="F969" s="11">
        <v>42333</v>
      </c>
      <c r="G969" s="9">
        <v>4</v>
      </c>
      <c r="H969" s="9" t="s">
        <v>17</v>
      </c>
      <c r="I969" s="9" t="s">
        <v>25</v>
      </c>
      <c r="J969" s="9"/>
      <c r="K969" s="9"/>
    </row>
    <row r="970" spans="1:11" x14ac:dyDescent="0.25">
      <c r="A970" s="9"/>
      <c r="B970" s="9"/>
      <c r="C970" s="10"/>
      <c r="D970" s="9"/>
      <c r="E970" s="9"/>
      <c r="F970" s="11"/>
      <c r="G970" s="9"/>
      <c r="H970" s="9"/>
      <c r="I970" s="9"/>
      <c r="J970" s="9"/>
      <c r="K970" s="9"/>
    </row>
    <row r="971" spans="1:11" ht="225" customHeight="1" x14ac:dyDescent="0.25">
      <c r="A971" s="9" t="s">
        <v>0</v>
      </c>
      <c r="B971" s="9" t="s">
        <v>7</v>
      </c>
      <c r="C971" s="10" t="s">
        <v>873</v>
      </c>
      <c r="D971" s="9" t="s">
        <v>874</v>
      </c>
      <c r="E971" s="9" t="s">
        <v>872</v>
      </c>
      <c r="F971" s="11">
        <v>42210</v>
      </c>
      <c r="G971" s="9">
        <v>4</v>
      </c>
      <c r="H971" s="9" t="s">
        <v>17</v>
      </c>
      <c r="I971" s="9" t="s">
        <v>37</v>
      </c>
      <c r="J971" s="9"/>
      <c r="K971" s="9"/>
    </row>
    <row r="972" spans="1:11" x14ac:dyDescent="0.25">
      <c r="A972" s="9"/>
      <c r="B972" s="9"/>
      <c r="C972" s="10"/>
      <c r="D972" s="9"/>
      <c r="E972" s="9"/>
      <c r="F972" s="11"/>
      <c r="G972" s="9"/>
      <c r="H972" s="9"/>
      <c r="I972" s="9"/>
      <c r="J972" s="9"/>
      <c r="K972" s="9"/>
    </row>
    <row r="973" spans="1:11" ht="195" customHeight="1" x14ac:dyDescent="0.25">
      <c r="A973" s="9" t="s">
        <v>0</v>
      </c>
      <c r="B973" s="9" t="s">
        <v>1</v>
      </c>
      <c r="C973" s="10" t="s">
        <v>875</v>
      </c>
      <c r="D973" s="9" t="s">
        <v>876</v>
      </c>
      <c r="E973" s="9" t="s">
        <v>615</v>
      </c>
      <c r="F973" s="9">
        <f>-2 / 18</f>
        <v>-0.1111111111111111</v>
      </c>
      <c r="G973" s="9">
        <v>4</v>
      </c>
      <c r="H973" s="9" t="s">
        <v>17</v>
      </c>
      <c r="I973" s="9" t="s">
        <v>25</v>
      </c>
      <c r="J973" s="9"/>
      <c r="K973" s="9"/>
    </row>
    <row r="974" spans="1:11" x14ac:dyDescent="0.25">
      <c r="A974" s="9"/>
      <c r="B974" s="9"/>
      <c r="C974" s="10"/>
      <c r="D974" s="9"/>
      <c r="E974" s="9"/>
      <c r="F974" s="9"/>
      <c r="G974" s="9"/>
      <c r="H974" s="9"/>
      <c r="I974" s="9"/>
      <c r="J974" s="9"/>
      <c r="K974" s="9"/>
    </row>
    <row r="975" spans="1:11" ht="210" customHeight="1" x14ac:dyDescent="0.25">
      <c r="A975" s="9" t="s">
        <v>0</v>
      </c>
      <c r="B975" s="9" t="s">
        <v>7</v>
      </c>
      <c r="C975" s="10" t="s">
        <v>877</v>
      </c>
      <c r="D975" s="9" t="s">
        <v>878</v>
      </c>
      <c r="E975" s="9" t="s">
        <v>612</v>
      </c>
      <c r="F975" s="11">
        <v>42183</v>
      </c>
      <c r="G975" s="9">
        <v>4</v>
      </c>
      <c r="H975" s="9" t="s">
        <v>17</v>
      </c>
      <c r="I975" s="9" t="s">
        <v>21</v>
      </c>
      <c r="J975" s="9"/>
      <c r="K975" s="9"/>
    </row>
    <row r="976" spans="1:11" x14ac:dyDescent="0.25">
      <c r="A976" s="9"/>
      <c r="B976" s="9"/>
      <c r="C976" s="10"/>
      <c r="D976" s="9"/>
      <c r="E976" s="9"/>
      <c r="F976" s="11"/>
      <c r="G976" s="9"/>
      <c r="H976" s="9"/>
      <c r="I976" s="9"/>
      <c r="J976" s="9"/>
      <c r="K976" s="9"/>
    </row>
    <row r="977" spans="1:11" ht="195" customHeight="1" x14ac:dyDescent="0.25">
      <c r="A977" s="9" t="s">
        <v>0</v>
      </c>
      <c r="B977" s="9" t="s">
        <v>7</v>
      </c>
      <c r="C977" s="10" t="s">
        <v>879</v>
      </c>
      <c r="D977" s="9" t="s">
        <v>880</v>
      </c>
      <c r="E977" s="9" t="s">
        <v>881</v>
      </c>
      <c r="F977" s="11">
        <v>42026</v>
      </c>
      <c r="G977" s="9">
        <v>4</v>
      </c>
      <c r="H977" s="9" t="s">
        <v>5</v>
      </c>
      <c r="I977" s="9" t="s">
        <v>50</v>
      </c>
      <c r="J977" s="9"/>
      <c r="K977" s="9"/>
    </row>
    <row r="978" spans="1:11" x14ac:dyDescent="0.25">
      <c r="A978" s="9"/>
      <c r="B978" s="9"/>
      <c r="C978" s="10"/>
      <c r="D978" s="9"/>
      <c r="E978" s="9"/>
      <c r="F978" s="11"/>
      <c r="G978" s="9"/>
      <c r="H978" s="9"/>
      <c r="I978" s="9"/>
      <c r="J978" s="9"/>
      <c r="K978" s="9"/>
    </row>
    <row r="979" spans="1:11" ht="195" customHeight="1" x14ac:dyDescent="0.25">
      <c r="A979" s="9" t="s">
        <v>0</v>
      </c>
      <c r="B979" s="9" t="s">
        <v>7</v>
      </c>
      <c r="C979" s="10" t="s">
        <v>882</v>
      </c>
      <c r="D979" s="9" t="s">
        <v>883</v>
      </c>
      <c r="E979" s="9" t="s">
        <v>858</v>
      </c>
      <c r="F979" s="11">
        <v>42142</v>
      </c>
      <c r="G979" s="9">
        <v>4</v>
      </c>
      <c r="H979" s="9" t="s">
        <v>5</v>
      </c>
      <c r="I979" s="9" t="s">
        <v>6</v>
      </c>
      <c r="J979" s="9"/>
      <c r="K979" s="9"/>
    </row>
    <row r="980" spans="1:11" x14ac:dyDescent="0.25">
      <c r="A980" s="9"/>
      <c r="B980" s="9"/>
      <c r="C980" s="10"/>
      <c r="D980" s="9"/>
      <c r="E980" s="9"/>
      <c r="F980" s="11"/>
      <c r="G980" s="9"/>
      <c r="H980" s="9"/>
      <c r="I980" s="9"/>
      <c r="J980" s="9"/>
      <c r="K980" s="9"/>
    </row>
    <row r="981" spans="1:11" ht="195" customHeight="1" x14ac:dyDescent="0.25">
      <c r="A981" s="9" t="s">
        <v>0</v>
      </c>
      <c r="B981" s="9" t="s">
        <v>1</v>
      </c>
      <c r="C981" s="10" t="s">
        <v>884</v>
      </c>
      <c r="D981" s="9" t="s">
        <v>885</v>
      </c>
      <c r="E981" s="9" t="s">
        <v>855</v>
      </c>
      <c r="F981" s="9">
        <f>-1 / 18</f>
        <v>-5.5555555555555552E-2</v>
      </c>
      <c r="G981" s="9">
        <v>4</v>
      </c>
      <c r="H981" s="9" t="s">
        <v>5</v>
      </c>
      <c r="I981" s="9" t="s">
        <v>37</v>
      </c>
      <c r="J981" s="9"/>
      <c r="K981" s="9"/>
    </row>
    <row r="982" spans="1:11" x14ac:dyDescent="0.25">
      <c r="A982" s="9"/>
      <c r="B982" s="9"/>
      <c r="C982" s="10"/>
      <c r="D982" s="9"/>
      <c r="E982" s="9"/>
      <c r="F982" s="9"/>
      <c r="G982" s="9"/>
      <c r="H982" s="9"/>
      <c r="I982" s="9"/>
      <c r="J982" s="9"/>
      <c r="K982" s="9"/>
    </row>
    <row r="983" spans="1:11" ht="180" customHeight="1" x14ac:dyDescent="0.25">
      <c r="A983" s="9" t="s">
        <v>0</v>
      </c>
      <c r="B983" s="9" t="s">
        <v>7</v>
      </c>
      <c r="C983" s="10" t="s">
        <v>886</v>
      </c>
      <c r="D983" s="9" t="s">
        <v>887</v>
      </c>
      <c r="E983" s="9" t="s">
        <v>865</v>
      </c>
      <c r="F983" s="11">
        <v>42053</v>
      </c>
      <c r="G983" s="9">
        <v>4</v>
      </c>
      <c r="H983" s="9" t="s">
        <v>17</v>
      </c>
      <c r="I983" s="9" t="s">
        <v>104</v>
      </c>
      <c r="J983" s="9"/>
      <c r="K983" s="9"/>
    </row>
    <row r="984" spans="1:11" x14ac:dyDescent="0.25">
      <c r="A984" s="9"/>
      <c r="B984" s="9"/>
      <c r="C984" s="10"/>
      <c r="D984" s="9"/>
      <c r="E984" s="9"/>
      <c r="F984" s="11"/>
      <c r="G984" s="9"/>
      <c r="H984" s="9"/>
      <c r="I984" s="9"/>
      <c r="J984" s="9"/>
      <c r="K984" s="9"/>
    </row>
    <row r="985" spans="1:11" ht="180" customHeight="1" x14ac:dyDescent="0.25">
      <c r="A985" s="9" t="s">
        <v>0</v>
      </c>
      <c r="B985" s="9" t="s">
        <v>7</v>
      </c>
      <c r="C985" s="10" t="s">
        <v>888</v>
      </c>
      <c r="D985" s="9" t="s">
        <v>889</v>
      </c>
      <c r="E985" s="9" t="s">
        <v>612</v>
      </c>
      <c r="F985" s="11">
        <v>42149</v>
      </c>
      <c r="G985" s="9">
        <v>4</v>
      </c>
      <c r="H985" s="9" t="s">
        <v>5</v>
      </c>
      <c r="I985" s="9" t="s">
        <v>30</v>
      </c>
      <c r="J985" s="9"/>
      <c r="K985" s="9"/>
    </row>
    <row r="986" spans="1:11" x14ac:dyDescent="0.25">
      <c r="A986" s="9"/>
      <c r="B986" s="9"/>
      <c r="C986" s="10"/>
      <c r="D986" s="9"/>
      <c r="E986" s="9"/>
      <c r="F986" s="11"/>
      <c r="G986" s="9"/>
      <c r="H986" s="9"/>
      <c r="I986" s="9"/>
      <c r="J986" s="9"/>
      <c r="K986" s="9"/>
    </row>
    <row r="987" spans="1:11" ht="195" customHeight="1" x14ac:dyDescent="0.25">
      <c r="A987" s="9" t="s">
        <v>0</v>
      </c>
      <c r="B987" s="9" t="s">
        <v>7</v>
      </c>
      <c r="C987" s="10" t="s">
        <v>890</v>
      </c>
      <c r="D987" s="9" t="s">
        <v>891</v>
      </c>
      <c r="E987" s="9" t="s">
        <v>872</v>
      </c>
      <c r="F987" s="11">
        <v>42234</v>
      </c>
      <c r="G987" s="9">
        <v>4</v>
      </c>
      <c r="H987" s="9"/>
    </row>
    <row r="988" spans="1:11" x14ac:dyDescent="0.25">
      <c r="A988" s="9"/>
      <c r="B988" s="9"/>
      <c r="C988" s="10"/>
      <c r="D988" s="9"/>
      <c r="E988" s="9"/>
      <c r="F988" s="11"/>
      <c r="G988" s="9"/>
      <c r="H988" s="9"/>
    </row>
    <row r="991" spans="1:11" ht="210" customHeight="1" x14ac:dyDescent="0.25">
      <c r="A991" s="9" t="s">
        <v>0</v>
      </c>
      <c r="B991" s="9" t="s">
        <v>1</v>
      </c>
      <c r="C991" s="10" t="s">
        <v>892</v>
      </c>
      <c r="D991" s="9" t="s">
        <v>893</v>
      </c>
      <c r="E991" s="9" t="s">
        <v>894</v>
      </c>
      <c r="F991" s="9">
        <f>-1 / 30</f>
        <v>-3.3333333333333333E-2</v>
      </c>
      <c r="G991" s="9">
        <v>4</v>
      </c>
      <c r="H991" s="9" t="s">
        <v>5</v>
      </c>
      <c r="I991" s="9" t="s">
        <v>37</v>
      </c>
      <c r="J991" s="9"/>
      <c r="K991" s="9"/>
    </row>
    <row r="992" spans="1:11" x14ac:dyDescent="0.25">
      <c r="A992" s="9"/>
      <c r="B992" s="9"/>
      <c r="C992" s="10"/>
      <c r="D992" s="9"/>
      <c r="E992" s="9"/>
      <c r="F992" s="9"/>
      <c r="G992" s="9"/>
      <c r="H992" s="9"/>
      <c r="I992" s="9"/>
      <c r="J992" s="9"/>
      <c r="K992" s="9"/>
    </row>
    <row r="993" spans="1:11" ht="210" customHeight="1" x14ac:dyDescent="0.25">
      <c r="A993" s="9" t="s">
        <v>0</v>
      </c>
      <c r="B993" s="9" t="s">
        <v>7</v>
      </c>
      <c r="C993" s="10" t="s">
        <v>896</v>
      </c>
      <c r="D993" s="9" t="s">
        <v>897</v>
      </c>
      <c r="E993" s="9" t="s">
        <v>898</v>
      </c>
      <c r="F993" s="9" t="s">
        <v>354</v>
      </c>
      <c r="G993" s="9">
        <v>4</v>
      </c>
      <c r="H993" s="9" t="s">
        <v>5</v>
      </c>
      <c r="I993" s="9" t="s">
        <v>37</v>
      </c>
      <c r="J993" s="9"/>
      <c r="K993" s="9"/>
    </row>
    <row r="994" spans="1:11" x14ac:dyDescent="0.25">
      <c r="A994" s="9"/>
      <c r="B994" s="9"/>
      <c r="C994" s="10"/>
      <c r="D994" s="9"/>
      <c r="E994" s="9"/>
      <c r="F994" s="9"/>
      <c r="G994" s="9"/>
      <c r="H994" s="9"/>
      <c r="I994" s="9"/>
      <c r="J994" s="9"/>
      <c r="K994" s="9"/>
    </row>
    <row r="995" spans="1:11" ht="210" customHeight="1" x14ac:dyDescent="0.25">
      <c r="A995" s="9" t="s">
        <v>0</v>
      </c>
      <c r="B995" s="9" t="s">
        <v>7</v>
      </c>
      <c r="C995" s="10" t="s">
        <v>899</v>
      </c>
      <c r="D995" s="9" t="s">
        <v>900</v>
      </c>
      <c r="E995" s="9" t="s">
        <v>901</v>
      </c>
      <c r="F995" s="11">
        <v>42055</v>
      </c>
      <c r="G995" s="9">
        <v>4</v>
      </c>
      <c r="H995" s="9" t="s">
        <v>17</v>
      </c>
      <c r="I995" s="9" t="s">
        <v>13</v>
      </c>
      <c r="J995" s="9"/>
      <c r="K995" s="9"/>
    </row>
    <row r="996" spans="1:11" x14ac:dyDescent="0.25">
      <c r="A996" s="9"/>
      <c r="B996" s="9"/>
      <c r="C996" s="10"/>
      <c r="D996" s="9"/>
      <c r="E996" s="9"/>
      <c r="F996" s="11"/>
      <c r="G996" s="9"/>
      <c r="H996" s="9"/>
      <c r="I996" s="9"/>
      <c r="J996" s="9"/>
      <c r="K996" s="9"/>
    </row>
    <row r="997" spans="1:11" x14ac:dyDescent="0.25">
      <c r="A997" s="9" t="s">
        <v>902</v>
      </c>
    </row>
    <row r="998" spans="1:11" x14ac:dyDescent="0.25">
      <c r="A998" s="9"/>
    </row>
    <row r="1001" spans="1:11" ht="195" customHeight="1" x14ac:dyDescent="0.25">
      <c r="A1001" s="9" t="s">
        <v>0</v>
      </c>
      <c r="B1001" s="9" t="s">
        <v>7</v>
      </c>
      <c r="C1001" s="10" t="s">
        <v>903</v>
      </c>
      <c r="D1001" s="9" t="s">
        <v>904</v>
      </c>
      <c r="E1001" s="9" t="s">
        <v>905</v>
      </c>
      <c r="F1001" s="11">
        <v>42328</v>
      </c>
      <c r="G1001" s="9">
        <v>4</v>
      </c>
      <c r="H1001" s="9" t="s">
        <v>17</v>
      </c>
      <c r="I1001" s="9" t="s">
        <v>34</v>
      </c>
      <c r="J1001" s="9"/>
      <c r="K1001" s="9"/>
    </row>
    <row r="1002" spans="1:11" x14ac:dyDescent="0.25">
      <c r="A1002" s="9"/>
      <c r="B1002" s="9"/>
      <c r="C1002" s="10"/>
      <c r="D1002" s="9"/>
      <c r="E1002" s="9"/>
      <c r="F1002" s="11"/>
      <c r="G1002" s="9"/>
      <c r="H1002" s="9"/>
      <c r="I1002" s="9"/>
      <c r="J1002" s="9"/>
      <c r="K1002" s="9"/>
    </row>
    <row r="1003" spans="1:11" ht="210" customHeight="1" x14ac:dyDescent="0.25">
      <c r="A1003" s="9" t="s">
        <v>0</v>
      </c>
      <c r="B1003" s="9" t="s">
        <v>7</v>
      </c>
      <c r="C1003" s="10" t="s">
        <v>906</v>
      </c>
      <c r="D1003" s="9" t="s">
        <v>907</v>
      </c>
      <c r="E1003" s="9" t="s">
        <v>645</v>
      </c>
      <c r="F1003" s="11">
        <v>42144</v>
      </c>
      <c r="G1003" s="9">
        <v>4</v>
      </c>
      <c r="H1003" s="9" t="s">
        <v>17</v>
      </c>
      <c r="I1003" s="9" t="s">
        <v>25</v>
      </c>
      <c r="J1003" s="9"/>
      <c r="K1003" s="9"/>
    </row>
    <row r="1004" spans="1:11" x14ac:dyDescent="0.25">
      <c r="A1004" s="9"/>
      <c r="B1004" s="9"/>
      <c r="C1004" s="10"/>
      <c r="D1004" s="9"/>
      <c r="E1004" s="9"/>
      <c r="F1004" s="11"/>
      <c r="G1004" s="9"/>
      <c r="H1004" s="9"/>
      <c r="I1004" s="9"/>
      <c r="J1004" s="9"/>
      <c r="K1004" s="9"/>
    </row>
    <row r="1005" spans="1:11" x14ac:dyDescent="0.25">
      <c r="A1005" s="9" t="s">
        <v>0</v>
      </c>
      <c r="B1005" s="9" t="s">
        <v>7</v>
      </c>
    </row>
    <row r="1006" spans="1:11" x14ac:dyDescent="0.25">
      <c r="A1006" s="9"/>
      <c r="B1006" s="9"/>
    </row>
    <row r="1009" spans="1:11" ht="180" customHeight="1" x14ac:dyDescent="0.25">
      <c r="A1009" s="9" t="s">
        <v>0</v>
      </c>
      <c r="B1009" s="9" t="s">
        <v>1</v>
      </c>
      <c r="C1009" s="10" t="s">
        <v>908</v>
      </c>
      <c r="D1009" s="9" t="s">
        <v>909</v>
      </c>
      <c r="E1009" s="9" t="s">
        <v>910</v>
      </c>
      <c r="F1009" s="9">
        <f>-1 / 24</f>
        <v>-4.1666666666666664E-2</v>
      </c>
      <c r="G1009" s="9">
        <v>4</v>
      </c>
      <c r="H1009" s="9" t="s">
        <v>5</v>
      </c>
      <c r="I1009" s="9" t="s">
        <v>104</v>
      </c>
      <c r="J1009" s="9" t="s">
        <v>706</v>
      </c>
      <c r="K1009" s="9"/>
    </row>
    <row r="1010" spans="1:11" x14ac:dyDescent="0.25">
      <c r="A1010" s="9"/>
      <c r="B1010" s="9"/>
      <c r="C1010" s="10"/>
      <c r="D1010" s="9"/>
      <c r="E1010" s="9"/>
      <c r="F1010" s="9"/>
      <c r="G1010" s="9"/>
      <c r="H1010" s="9"/>
      <c r="I1010" s="9"/>
      <c r="J1010" s="9"/>
      <c r="K1010" s="9"/>
    </row>
    <row r="1011" spans="1:11" ht="180" customHeight="1" x14ac:dyDescent="0.25">
      <c r="A1011" s="9" t="s">
        <v>0</v>
      </c>
      <c r="B1011" s="9" t="s">
        <v>7</v>
      </c>
      <c r="C1011" s="10" t="s">
        <v>911</v>
      </c>
      <c r="D1011" s="9" t="s">
        <v>912</v>
      </c>
      <c r="E1011" s="9" t="s">
        <v>913</v>
      </c>
      <c r="F1011" s="11">
        <v>42118</v>
      </c>
      <c r="G1011" s="9">
        <v>4</v>
      </c>
      <c r="H1011" s="9" t="s">
        <v>5</v>
      </c>
    </row>
    <row r="1012" spans="1:11" x14ac:dyDescent="0.25">
      <c r="A1012" s="9"/>
      <c r="B1012" s="9"/>
      <c r="C1012" s="10"/>
      <c r="D1012" s="9"/>
      <c r="E1012" s="9"/>
      <c r="F1012" s="11"/>
      <c r="G1012" s="9"/>
      <c r="H1012" s="9"/>
    </row>
    <row r="1016" spans="1:11" ht="195" customHeight="1" x14ac:dyDescent="0.25">
      <c r="A1016" s="9" t="s">
        <v>0</v>
      </c>
      <c r="B1016" s="9" t="s">
        <v>1</v>
      </c>
      <c r="C1016" s="10" t="s">
        <v>914</v>
      </c>
      <c r="D1016" s="9" t="s">
        <v>915</v>
      </c>
      <c r="E1016" s="9" t="s">
        <v>916</v>
      </c>
      <c r="F1016" s="9" t="s">
        <v>917</v>
      </c>
      <c r="G1016" s="9">
        <v>4</v>
      </c>
      <c r="H1016" s="9" t="s">
        <v>5</v>
      </c>
      <c r="I1016" s="9" t="s">
        <v>30</v>
      </c>
      <c r="J1016" s="9" t="s">
        <v>26</v>
      </c>
      <c r="K1016" s="9"/>
    </row>
    <row r="1017" spans="1:11" x14ac:dyDescent="0.25">
      <c r="A1017" s="9"/>
      <c r="B1017" s="9"/>
      <c r="C1017" s="10"/>
      <c r="D1017" s="9"/>
      <c r="E1017" s="9"/>
      <c r="F1017" s="9"/>
      <c r="G1017" s="9"/>
      <c r="H1017" s="9"/>
      <c r="I1017" s="9"/>
      <c r="J1017" s="9"/>
      <c r="K1017" s="9"/>
    </row>
    <row r="1018" spans="1:11" ht="210" customHeight="1" x14ac:dyDescent="0.25">
      <c r="A1018" s="9" t="s">
        <v>0</v>
      </c>
      <c r="B1018" s="9" t="s">
        <v>7</v>
      </c>
      <c r="C1018" s="10" t="s">
        <v>918</v>
      </c>
      <c r="D1018" s="9" t="s">
        <v>919</v>
      </c>
      <c r="E1018" s="9" t="s">
        <v>695</v>
      </c>
      <c r="F1018" s="9" t="s">
        <v>920</v>
      </c>
      <c r="G1018" s="9">
        <v>4</v>
      </c>
      <c r="H1018" s="9" t="s">
        <v>5</v>
      </c>
      <c r="I1018" s="9" t="s">
        <v>21</v>
      </c>
      <c r="J1018" s="9" t="s">
        <v>26</v>
      </c>
      <c r="K1018" s="9"/>
    </row>
    <row r="1019" spans="1:11" x14ac:dyDescent="0.25">
      <c r="A1019" s="9"/>
      <c r="B1019" s="9"/>
      <c r="C1019" s="10"/>
      <c r="D1019" s="9"/>
      <c r="E1019" s="9"/>
      <c r="F1019" s="9"/>
      <c r="G1019" s="9"/>
      <c r="H1019" s="9"/>
      <c r="I1019" s="9"/>
      <c r="J1019" s="9"/>
      <c r="K1019" s="9"/>
    </row>
    <row r="1020" spans="1:11" ht="210" customHeight="1" x14ac:dyDescent="0.25">
      <c r="A1020" s="9" t="s">
        <v>0</v>
      </c>
      <c r="B1020" s="9" t="s">
        <v>7</v>
      </c>
      <c r="C1020" s="10" t="s">
        <v>921</v>
      </c>
      <c r="D1020" s="9" t="s">
        <v>922</v>
      </c>
      <c r="E1020" s="9" t="s">
        <v>695</v>
      </c>
      <c r="F1020" s="12">
        <v>11963</v>
      </c>
      <c r="G1020" s="9">
        <v>4</v>
      </c>
      <c r="H1020" s="9" t="s">
        <v>5</v>
      </c>
      <c r="I1020" s="9" t="s">
        <v>50</v>
      </c>
    </row>
    <row r="1021" spans="1:11" x14ac:dyDescent="0.25">
      <c r="A1021" s="9"/>
      <c r="B1021" s="9"/>
      <c r="C1021" s="10"/>
      <c r="D1021" s="9"/>
      <c r="E1021" s="9"/>
      <c r="F1021" s="12"/>
      <c r="G1021" s="9"/>
      <c r="H1021" s="9"/>
      <c r="I1021" s="9"/>
    </row>
    <row r="1025" spans="1:11" ht="195" customHeight="1" x14ac:dyDescent="0.25">
      <c r="A1025" s="9" t="s">
        <v>0</v>
      </c>
      <c r="B1025" s="9" t="s">
        <v>7</v>
      </c>
      <c r="C1025" s="10" t="s">
        <v>923</v>
      </c>
      <c r="D1025" s="9" t="s">
        <v>924</v>
      </c>
      <c r="E1025" s="9" t="s">
        <v>916</v>
      </c>
      <c r="F1025" s="11">
        <v>42144</v>
      </c>
      <c r="G1025" s="9">
        <v>4</v>
      </c>
      <c r="H1025" s="9" t="s">
        <v>5</v>
      </c>
      <c r="I1025" s="9" t="s">
        <v>34</v>
      </c>
      <c r="J1025" s="9"/>
      <c r="K1025" s="9"/>
    </row>
    <row r="1026" spans="1:11" x14ac:dyDescent="0.25">
      <c r="A1026" s="9"/>
      <c r="B1026" s="9"/>
      <c r="C1026" s="10"/>
      <c r="D1026" s="9"/>
      <c r="E1026" s="9"/>
      <c r="F1026" s="11"/>
      <c r="G1026" s="9"/>
      <c r="H1026" s="9"/>
      <c r="I1026" s="9"/>
      <c r="J1026" s="9"/>
      <c r="K1026" s="9"/>
    </row>
    <row r="1027" spans="1:11" ht="195" customHeight="1" x14ac:dyDescent="0.25">
      <c r="A1027" s="9" t="s">
        <v>0</v>
      </c>
      <c r="B1027" s="9" t="s">
        <v>7</v>
      </c>
      <c r="C1027" s="10" t="s">
        <v>925</v>
      </c>
      <c r="D1027" s="9" t="s">
        <v>926</v>
      </c>
      <c r="E1027" s="9" t="s">
        <v>927</v>
      </c>
      <c r="F1027" s="9" t="s">
        <v>928</v>
      </c>
      <c r="G1027" s="9">
        <v>4</v>
      </c>
      <c r="H1027" s="9" t="s">
        <v>5</v>
      </c>
      <c r="I1027" s="9" t="s">
        <v>34</v>
      </c>
      <c r="J1027" s="9"/>
      <c r="K1027" s="9"/>
    </row>
    <row r="1028" spans="1:11" x14ac:dyDescent="0.25">
      <c r="A1028" s="9"/>
      <c r="B1028" s="9"/>
      <c r="C1028" s="10"/>
      <c r="D1028" s="9"/>
      <c r="E1028" s="9"/>
      <c r="F1028" s="9"/>
      <c r="G1028" s="9"/>
      <c r="H1028" s="9"/>
      <c r="I1028" s="9"/>
      <c r="J1028" s="9"/>
      <c r="K1028" s="9"/>
    </row>
    <row r="1029" spans="1:11" ht="210" customHeight="1" x14ac:dyDescent="0.25">
      <c r="A1029" s="9" t="s">
        <v>0</v>
      </c>
      <c r="B1029" s="9" t="s">
        <v>7</v>
      </c>
      <c r="C1029" s="10" t="s">
        <v>929</v>
      </c>
      <c r="D1029" s="9" t="s">
        <v>930</v>
      </c>
      <c r="E1029" s="9" t="s">
        <v>588</v>
      </c>
      <c r="F1029" s="11">
        <v>42272</v>
      </c>
      <c r="G1029" s="9">
        <v>4</v>
      </c>
      <c r="H1029" s="9" t="s">
        <v>5</v>
      </c>
      <c r="I1029" s="9" t="s">
        <v>13</v>
      </c>
      <c r="J1029" s="9"/>
      <c r="K1029" s="9"/>
    </row>
    <row r="1030" spans="1:11" x14ac:dyDescent="0.25">
      <c r="A1030" s="9"/>
      <c r="B1030" s="9"/>
      <c r="C1030" s="10"/>
      <c r="D1030" s="9"/>
      <c r="E1030" s="9"/>
      <c r="F1030" s="11"/>
      <c r="G1030" s="9"/>
      <c r="H1030" s="9"/>
      <c r="I1030" s="9"/>
      <c r="J1030" s="9"/>
      <c r="K1030" s="9"/>
    </row>
    <row r="1031" spans="1:11" ht="195" customHeight="1" x14ac:dyDescent="0.25">
      <c r="A1031" s="9" t="s">
        <v>0</v>
      </c>
      <c r="B1031" s="9" t="s">
        <v>7</v>
      </c>
      <c r="C1031" s="10" t="s">
        <v>931</v>
      </c>
      <c r="D1031" s="9" t="s">
        <v>932</v>
      </c>
      <c r="E1031" s="9" t="s">
        <v>933</v>
      </c>
      <c r="F1031" s="11">
        <v>42363</v>
      </c>
      <c r="G1031" s="9">
        <v>4</v>
      </c>
      <c r="H1031" s="9" t="s">
        <v>5</v>
      </c>
      <c r="I1031" s="9" t="s">
        <v>63</v>
      </c>
      <c r="J1031" s="9"/>
      <c r="K1031" s="9"/>
    </row>
    <row r="1032" spans="1:11" x14ac:dyDescent="0.25">
      <c r="A1032" s="9"/>
      <c r="B1032" s="9"/>
      <c r="C1032" s="10"/>
      <c r="D1032" s="9"/>
      <c r="E1032" s="9"/>
      <c r="F1032" s="11"/>
      <c r="G1032" s="9"/>
      <c r="H1032" s="9"/>
      <c r="I1032" s="9"/>
      <c r="J1032" s="9"/>
      <c r="K1032" s="9"/>
    </row>
    <row r="1033" spans="1:11" ht="195" customHeight="1" x14ac:dyDescent="0.25">
      <c r="A1033" s="9" t="s">
        <v>0</v>
      </c>
      <c r="B1033" s="9" t="s">
        <v>7</v>
      </c>
      <c r="C1033" s="10" t="s">
        <v>934</v>
      </c>
      <c r="D1033" s="9" t="s">
        <v>935</v>
      </c>
      <c r="E1033" s="9" t="s">
        <v>588</v>
      </c>
      <c r="F1033" s="11">
        <v>42297</v>
      </c>
      <c r="G1033" s="9">
        <v>4</v>
      </c>
      <c r="H1033" s="9" t="s">
        <v>936</v>
      </c>
    </row>
    <row r="1034" spans="1:11" x14ac:dyDescent="0.25">
      <c r="A1034" s="9"/>
      <c r="B1034" s="9"/>
      <c r="C1034" s="10"/>
      <c r="D1034" s="9"/>
      <c r="E1034" s="9"/>
      <c r="F1034" s="11"/>
      <c r="G1034" s="9"/>
      <c r="H1034" s="9"/>
    </row>
    <row r="1039" spans="1:11" ht="195" customHeight="1" x14ac:dyDescent="0.25">
      <c r="A1039" s="9" t="s">
        <v>0</v>
      </c>
      <c r="B1039" s="9" t="s">
        <v>7</v>
      </c>
      <c r="C1039" s="10" t="s">
        <v>937</v>
      </c>
      <c r="D1039" s="9" t="s">
        <v>938</v>
      </c>
      <c r="E1039" s="9" t="s">
        <v>939</v>
      </c>
      <c r="F1039" s="11">
        <v>42088</v>
      </c>
      <c r="G1039" s="9">
        <v>4</v>
      </c>
      <c r="H1039" s="9" t="s">
        <v>5</v>
      </c>
      <c r="I1039" s="9" t="s">
        <v>50</v>
      </c>
      <c r="J1039" s="9"/>
      <c r="K1039" s="9"/>
    </row>
    <row r="1040" spans="1:11" x14ac:dyDescent="0.25">
      <c r="A1040" s="9"/>
      <c r="B1040" s="9"/>
      <c r="C1040" s="10"/>
      <c r="D1040" s="9"/>
      <c r="E1040" s="9"/>
      <c r="F1040" s="11"/>
      <c r="G1040" s="9"/>
      <c r="H1040" s="9"/>
      <c r="I1040" s="9"/>
      <c r="J1040" s="9"/>
      <c r="K1040" s="9"/>
    </row>
    <row r="1041" spans="1:11" ht="195" customHeight="1" x14ac:dyDescent="0.25">
      <c r="A1041" s="9" t="s">
        <v>0</v>
      </c>
      <c r="B1041" s="9" t="s">
        <v>7</v>
      </c>
      <c r="C1041" s="10" t="s">
        <v>940</v>
      </c>
      <c r="D1041" s="9" t="s">
        <v>938</v>
      </c>
      <c r="E1041" s="9" t="s">
        <v>939</v>
      </c>
      <c r="F1041" s="11">
        <v>42029</v>
      </c>
      <c r="G1041" s="9">
        <v>4</v>
      </c>
      <c r="H1041" s="9" t="s">
        <v>5</v>
      </c>
      <c r="I1041" s="9" t="s">
        <v>50</v>
      </c>
      <c r="J1041" s="9"/>
      <c r="K1041" s="9"/>
    </row>
    <row r="1042" spans="1:11" x14ac:dyDescent="0.25">
      <c r="A1042" s="9"/>
      <c r="B1042" s="9"/>
      <c r="C1042" s="10"/>
      <c r="D1042" s="9"/>
      <c r="E1042" s="9"/>
      <c r="F1042" s="11"/>
      <c r="G1042" s="9"/>
      <c r="H1042" s="9"/>
      <c r="I1042" s="9"/>
      <c r="J1042" s="9"/>
      <c r="K1042" s="9"/>
    </row>
    <row r="1043" spans="1:11" ht="195" customHeight="1" x14ac:dyDescent="0.25">
      <c r="A1043" s="9" t="s">
        <v>0</v>
      </c>
      <c r="B1043" s="9" t="s">
        <v>7</v>
      </c>
      <c r="C1043" s="10" t="s">
        <v>941</v>
      </c>
      <c r="D1043" s="9" t="s">
        <v>942</v>
      </c>
      <c r="E1043" s="9" t="s">
        <v>939</v>
      </c>
      <c r="F1043" s="11">
        <v>42180</v>
      </c>
      <c r="G1043" s="9">
        <v>4</v>
      </c>
      <c r="H1043" s="9" t="s">
        <v>5</v>
      </c>
      <c r="I1043" s="9" t="s">
        <v>13</v>
      </c>
      <c r="J1043" s="9"/>
      <c r="K1043" s="9"/>
    </row>
    <row r="1044" spans="1:11" x14ac:dyDescent="0.25">
      <c r="A1044" s="9"/>
      <c r="B1044" s="9"/>
      <c r="C1044" s="10"/>
      <c r="D1044" s="9"/>
      <c r="E1044" s="9"/>
      <c r="F1044" s="11"/>
      <c r="G1044" s="9"/>
      <c r="H1044" s="9"/>
      <c r="I1044" s="9"/>
      <c r="J1044" s="9"/>
      <c r="K1044" s="9"/>
    </row>
    <row r="1045" spans="1:11" ht="195" customHeight="1" x14ac:dyDescent="0.25">
      <c r="A1045" s="9" t="s">
        <v>0</v>
      </c>
      <c r="B1045" s="9" t="s">
        <v>7</v>
      </c>
      <c r="C1045" s="10" t="s">
        <v>943</v>
      </c>
      <c r="D1045" s="9" t="s">
        <v>944</v>
      </c>
      <c r="E1045" s="9" t="s">
        <v>698</v>
      </c>
      <c r="F1045" s="11">
        <v>42363</v>
      </c>
      <c r="G1045" s="9">
        <v>4</v>
      </c>
      <c r="H1045" s="9" t="s">
        <v>5</v>
      </c>
      <c r="I1045" s="9" t="s">
        <v>50</v>
      </c>
      <c r="J1045" s="9" t="s">
        <v>706</v>
      </c>
      <c r="K1045" s="9"/>
    </row>
    <row r="1046" spans="1:11" x14ac:dyDescent="0.25">
      <c r="A1046" s="9"/>
      <c r="B1046" s="9"/>
      <c r="C1046" s="10"/>
      <c r="D1046" s="9"/>
      <c r="E1046" s="9"/>
      <c r="F1046" s="11"/>
      <c r="G1046" s="9"/>
      <c r="H1046" s="9"/>
      <c r="I1046" s="9"/>
      <c r="J1046" s="9"/>
      <c r="K1046" s="9"/>
    </row>
    <row r="1047" spans="1:11" ht="195" customHeight="1" x14ac:dyDescent="0.25">
      <c r="A1047" s="9" t="s">
        <v>0</v>
      </c>
      <c r="B1047" s="9" t="s">
        <v>7</v>
      </c>
      <c r="C1047" s="10" t="s">
        <v>945</v>
      </c>
      <c r="D1047" s="9" t="s">
        <v>946</v>
      </c>
      <c r="E1047" s="9" t="s">
        <v>947</v>
      </c>
      <c r="F1047" s="11">
        <v>42060</v>
      </c>
      <c r="G1047" s="9">
        <v>4</v>
      </c>
      <c r="H1047" s="9" t="s">
        <v>5</v>
      </c>
      <c r="I1047" s="9" t="s">
        <v>13</v>
      </c>
      <c r="J1047" s="9" t="s">
        <v>706</v>
      </c>
      <c r="K1047" s="9"/>
    </row>
    <row r="1048" spans="1:11" x14ac:dyDescent="0.25">
      <c r="A1048" s="9"/>
      <c r="B1048" s="9"/>
      <c r="C1048" s="10"/>
      <c r="D1048" s="9"/>
      <c r="E1048" s="9"/>
      <c r="F1048" s="11"/>
      <c r="G1048" s="9"/>
      <c r="H1048" s="9"/>
      <c r="I1048" s="9"/>
      <c r="J1048" s="9"/>
      <c r="K1048" s="9"/>
    </row>
    <row r="1049" spans="1:11" ht="195" customHeight="1" x14ac:dyDescent="0.25">
      <c r="A1049" s="9" t="s">
        <v>0</v>
      </c>
      <c r="B1049" s="9" t="s">
        <v>7</v>
      </c>
      <c r="C1049" s="10" t="s">
        <v>948</v>
      </c>
      <c r="D1049" s="9" t="s">
        <v>946</v>
      </c>
      <c r="E1049" s="9" t="s">
        <v>947</v>
      </c>
      <c r="F1049" s="11">
        <v>42272</v>
      </c>
      <c r="G1049" s="9">
        <v>4</v>
      </c>
      <c r="H1049" s="9" t="s">
        <v>5</v>
      </c>
      <c r="I1049" s="9" t="s">
        <v>13</v>
      </c>
      <c r="J1049" s="9" t="s">
        <v>706</v>
      </c>
      <c r="K1049" s="9"/>
    </row>
    <row r="1050" spans="1:11" x14ac:dyDescent="0.25">
      <c r="A1050" s="9"/>
      <c r="B1050" s="9"/>
      <c r="C1050" s="10"/>
      <c r="D1050" s="9"/>
      <c r="E1050" s="9"/>
      <c r="F1050" s="11"/>
      <c r="G1050" s="9"/>
      <c r="H1050" s="9"/>
      <c r="I1050" s="9"/>
      <c r="J1050" s="9"/>
      <c r="K1050" s="9"/>
    </row>
    <row r="1051" spans="1:11" ht="195" customHeight="1" x14ac:dyDescent="0.25">
      <c r="A1051" s="9" t="s">
        <v>0</v>
      </c>
      <c r="B1051" s="9" t="s">
        <v>7</v>
      </c>
      <c r="C1051" s="10" t="s">
        <v>949</v>
      </c>
      <c r="D1051" s="9" t="s">
        <v>950</v>
      </c>
      <c r="E1051" s="9" t="s">
        <v>951</v>
      </c>
      <c r="F1051" s="11">
        <v>42114</v>
      </c>
      <c r="G1051" s="9">
        <v>4</v>
      </c>
      <c r="H1051" s="9" t="s">
        <v>5</v>
      </c>
      <c r="I1051" s="9" t="s">
        <v>50</v>
      </c>
      <c r="J1051" s="9"/>
      <c r="K1051" s="9"/>
    </row>
    <row r="1052" spans="1:11" x14ac:dyDescent="0.25">
      <c r="A1052" s="9"/>
      <c r="B1052" s="9"/>
      <c r="C1052" s="10"/>
      <c r="D1052" s="9"/>
      <c r="E1052" s="9"/>
      <c r="F1052" s="11"/>
      <c r="G1052" s="9"/>
      <c r="H1052" s="9"/>
      <c r="I1052" s="9"/>
      <c r="J1052" s="9"/>
      <c r="K1052" s="9"/>
    </row>
    <row r="1053" spans="1:11" ht="195" customHeight="1" x14ac:dyDescent="0.25">
      <c r="A1053" s="9" t="s">
        <v>0</v>
      </c>
      <c r="B1053" s="9" t="s">
        <v>7</v>
      </c>
      <c r="C1053" s="10" t="s">
        <v>952</v>
      </c>
      <c r="D1053" s="9" t="s">
        <v>950</v>
      </c>
      <c r="E1053" s="9" t="s">
        <v>951</v>
      </c>
      <c r="F1053" s="11">
        <v>42267</v>
      </c>
      <c r="G1053" s="9">
        <v>4</v>
      </c>
      <c r="H1053" s="9" t="s">
        <v>5</v>
      </c>
      <c r="I1053" s="9" t="s">
        <v>50</v>
      </c>
      <c r="J1053" s="9"/>
      <c r="K1053" s="9"/>
    </row>
    <row r="1054" spans="1:11" x14ac:dyDescent="0.25">
      <c r="A1054" s="9"/>
      <c r="B1054" s="9"/>
      <c r="C1054" s="10"/>
      <c r="D1054" s="9"/>
      <c r="E1054" s="9"/>
      <c r="F1054" s="11"/>
      <c r="G1054" s="9"/>
      <c r="H1054" s="9"/>
      <c r="I1054" s="9"/>
      <c r="J1054" s="9"/>
      <c r="K1054" s="9"/>
    </row>
    <row r="1055" spans="1:11" ht="180" customHeight="1" x14ac:dyDescent="0.25">
      <c r="A1055" s="9" t="s">
        <v>0</v>
      </c>
      <c r="B1055" s="9" t="s">
        <v>7</v>
      </c>
      <c r="C1055" s="10" t="s">
        <v>953</v>
      </c>
      <c r="D1055" s="9" t="s">
        <v>954</v>
      </c>
      <c r="E1055" s="9" t="s">
        <v>955</v>
      </c>
      <c r="F1055" s="9" t="s">
        <v>956</v>
      </c>
      <c r="G1055" s="9">
        <v>4</v>
      </c>
      <c r="H1055" s="9" t="s">
        <v>5</v>
      </c>
      <c r="I1055" s="9" t="s">
        <v>25</v>
      </c>
      <c r="J1055" s="9"/>
      <c r="K1055" s="9"/>
    </row>
    <row r="1056" spans="1:11" x14ac:dyDescent="0.25">
      <c r="A1056" s="9"/>
      <c r="B1056" s="9"/>
      <c r="C1056" s="10"/>
      <c r="D1056" s="9"/>
      <c r="E1056" s="9"/>
      <c r="F1056" s="9"/>
      <c r="G1056" s="9"/>
      <c r="H1056" s="9"/>
      <c r="I1056" s="9"/>
      <c r="J1056" s="9"/>
      <c r="K1056" s="9"/>
    </row>
    <row r="1057" spans="1:11" ht="180" customHeight="1" x14ac:dyDescent="0.25">
      <c r="A1057" s="9" t="s">
        <v>0</v>
      </c>
      <c r="B1057" s="9" t="s">
        <v>7</v>
      </c>
      <c r="C1057" s="10" t="s">
        <v>957</v>
      </c>
      <c r="D1057" s="9" t="s">
        <v>958</v>
      </c>
      <c r="E1057" s="9" t="s">
        <v>959</v>
      </c>
      <c r="F1057" s="9" t="s">
        <v>960</v>
      </c>
      <c r="G1057" s="9">
        <v>4</v>
      </c>
      <c r="H1057" s="9" t="s">
        <v>5</v>
      </c>
      <c r="I1057" s="9" t="s">
        <v>37</v>
      </c>
      <c r="J1057" s="9"/>
      <c r="K1057" s="9"/>
    </row>
    <row r="1058" spans="1:11" x14ac:dyDescent="0.25">
      <c r="A1058" s="9"/>
      <c r="B1058" s="9"/>
      <c r="C1058" s="10"/>
      <c r="D1058" s="9"/>
      <c r="E1058" s="9"/>
      <c r="F1058" s="9"/>
      <c r="G1058" s="9"/>
      <c r="H1058" s="9"/>
      <c r="I1058" s="9"/>
      <c r="J1058" s="9"/>
      <c r="K1058" s="9"/>
    </row>
    <row r="1059" spans="1:11" ht="180" customHeight="1" x14ac:dyDescent="0.25">
      <c r="A1059" s="9" t="s">
        <v>0</v>
      </c>
      <c r="B1059" s="9" t="s">
        <v>7</v>
      </c>
      <c r="C1059" s="10" t="s">
        <v>961</v>
      </c>
      <c r="D1059" s="9" t="s">
        <v>962</v>
      </c>
      <c r="E1059" s="9" t="s">
        <v>947</v>
      </c>
      <c r="F1059" s="11">
        <v>42358</v>
      </c>
      <c r="G1059" s="9">
        <v>4</v>
      </c>
      <c r="H1059" s="9" t="s">
        <v>5</v>
      </c>
      <c r="I1059" s="9" t="s">
        <v>50</v>
      </c>
      <c r="J1059" s="9"/>
      <c r="K1059" s="9"/>
    </row>
    <row r="1060" spans="1:11" x14ac:dyDescent="0.25">
      <c r="A1060" s="9"/>
      <c r="B1060" s="9"/>
      <c r="C1060" s="10"/>
      <c r="D1060" s="9"/>
      <c r="E1060" s="9"/>
      <c r="F1060" s="11"/>
      <c r="G1060" s="9"/>
      <c r="H1060" s="9"/>
      <c r="I1060" s="9"/>
      <c r="J1060" s="9"/>
      <c r="K1060" s="9"/>
    </row>
    <row r="1061" spans="1:11" ht="195" customHeight="1" x14ac:dyDescent="0.25">
      <c r="A1061" s="9" t="s">
        <v>0</v>
      </c>
      <c r="B1061" s="9" t="s">
        <v>7</v>
      </c>
      <c r="C1061" s="10" t="s">
        <v>963</v>
      </c>
      <c r="D1061" s="9" t="s">
        <v>964</v>
      </c>
      <c r="E1061" s="9" t="s">
        <v>951</v>
      </c>
      <c r="F1061" s="11">
        <v>42055</v>
      </c>
      <c r="G1061" s="9">
        <v>4</v>
      </c>
      <c r="H1061" s="9" t="s">
        <v>5</v>
      </c>
      <c r="I1061" s="9"/>
    </row>
    <row r="1062" spans="1:11" x14ac:dyDescent="0.25">
      <c r="A1062" s="9"/>
      <c r="B1062" s="9"/>
      <c r="C1062" s="10"/>
      <c r="D1062" s="9"/>
      <c r="E1062" s="9"/>
      <c r="F1062" s="11"/>
      <c r="G1062" s="9"/>
      <c r="H1062" s="9"/>
      <c r="I1062" s="9"/>
    </row>
    <row r="1065" spans="1:11" ht="195" customHeight="1" x14ac:dyDescent="0.25">
      <c r="A1065" s="9" t="s">
        <v>0</v>
      </c>
      <c r="B1065" s="9" t="s">
        <v>1</v>
      </c>
      <c r="C1065" s="10" t="s">
        <v>965</v>
      </c>
      <c r="D1065" s="9" t="s">
        <v>966</v>
      </c>
      <c r="E1065" s="9" t="s">
        <v>967</v>
      </c>
      <c r="F1065" s="9" t="s">
        <v>248</v>
      </c>
      <c r="G1065" s="9">
        <v>4</v>
      </c>
      <c r="H1065" s="9" t="s">
        <v>5</v>
      </c>
      <c r="I1065" s="9" t="s">
        <v>25</v>
      </c>
      <c r="J1065" s="9" t="s">
        <v>26</v>
      </c>
      <c r="K1065" s="9"/>
    </row>
    <row r="1066" spans="1:11" x14ac:dyDescent="0.25">
      <c r="A1066" s="9"/>
      <c r="B1066" s="9"/>
      <c r="C1066" s="10"/>
      <c r="D1066" s="9"/>
      <c r="E1066" s="9"/>
      <c r="F1066" s="9"/>
      <c r="G1066" s="9"/>
      <c r="H1066" s="9"/>
      <c r="I1066" s="9"/>
      <c r="J1066" s="9"/>
      <c r="K1066" s="9"/>
    </row>
    <row r="1067" spans="1:11" ht="195" customHeight="1" x14ac:dyDescent="0.25">
      <c r="A1067" s="9" t="s">
        <v>0</v>
      </c>
      <c r="B1067" s="9" t="s">
        <v>7</v>
      </c>
      <c r="C1067" s="10" t="s">
        <v>968</v>
      </c>
      <c r="D1067" s="9" t="s">
        <v>969</v>
      </c>
      <c r="E1067" s="9" t="s">
        <v>967</v>
      </c>
      <c r="F1067" s="11">
        <v>42149</v>
      </c>
      <c r="G1067" s="9">
        <v>4</v>
      </c>
      <c r="H1067" s="9" t="s">
        <v>5</v>
      </c>
      <c r="I1067" s="9" t="s">
        <v>50</v>
      </c>
      <c r="J1067" s="9" t="s">
        <v>26</v>
      </c>
    </row>
    <row r="1068" spans="1:11" x14ac:dyDescent="0.25">
      <c r="A1068" s="9"/>
      <c r="B1068" s="9"/>
      <c r="C1068" s="10"/>
      <c r="D1068" s="9"/>
      <c r="E1068" s="9"/>
      <c r="F1068" s="11"/>
      <c r="G1068" s="9"/>
      <c r="H1068" s="9"/>
      <c r="I1068" s="9"/>
      <c r="J1068" s="9"/>
    </row>
    <row r="1072" spans="1:11" ht="45" x14ac:dyDescent="0.25">
      <c r="A1072" s="4" t="s">
        <v>152</v>
      </c>
      <c r="B1072" s="4" t="s">
        <v>153</v>
      </c>
      <c r="C1072" s="4" t="s">
        <v>154</v>
      </c>
      <c r="D1072" s="4" t="s">
        <v>155</v>
      </c>
      <c r="E1072" s="4" t="s">
        <v>156</v>
      </c>
      <c r="F1072" s="4" t="s">
        <v>157</v>
      </c>
      <c r="G1072" s="4" t="s">
        <v>158</v>
      </c>
      <c r="H1072" s="4" t="s">
        <v>159</v>
      </c>
      <c r="I1072" s="4" t="s">
        <v>160</v>
      </c>
      <c r="J1072" s="4" t="s">
        <v>161</v>
      </c>
      <c r="K1072" s="4" t="s">
        <v>162</v>
      </c>
    </row>
    <row r="1073" spans="1:11" ht="210" customHeight="1" x14ac:dyDescent="0.25">
      <c r="A1073" s="9" t="s">
        <v>0</v>
      </c>
      <c r="B1073" s="9" t="s">
        <v>1</v>
      </c>
      <c r="C1073" s="10" t="s">
        <v>970</v>
      </c>
      <c r="D1073" s="9" t="s">
        <v>971</v>
      </c>
      <c r="E1073" s="9" t="s">
        <v>972</v>
      </c>
      <c r="F1073" s="9">
        <f>-1 / 25</f>
        <v>-0.04</v>
      </c>
      <c r="G1073" s="9">
        <v>4</v>
      </c>
      <c r="H1073" s="9" t="s">
        <v>5</v>
      </c>
      <c r="I1073" s="9" t="s">
        <v>25</v>
      </c>
      <c r="J1073" s="9" t="s">
        <v>26</v>
      </c>
      <c r="K1073" s="9"/>
    </row>
    <row r="1074" spans="1:11" x14ac:dyDescent="0.25">
      <c r="A1074" s="9"/>
      <c r="B1074" s="9"/>
      <c r="C1074" s="10"/>
      <c r="D1074" s="9"/>
      <c r="E1074" s="9"/>
      <c r="F1074" s="9"/>
      <c r="G1074" s="9"/>
      <c r="H1074" s="9"/>
      <c r="I1074" s="9"/>
      <c r="J1074" s="9"/>
      <c r="K1074" s="9"/>
    </row>
    <row r="1075" spans="1:11" ht="195" customHeight="1" x14ac:dyDescent="0.25">
      <c r="A1075" s="9" t="s">
        <v>0</v>
      </c>
      <c r="B1075" s="9" t="s">
        <v>7</v>
      </c>
      <c r="C1075" s="10" t="s">
        <v>973</v>
      </c>
      <c r="D1075" s="9" t="s">
        <v>974</v>
      </c>
      <c r="E1075" s="9" t="s">
        <v>975</v>
      </c>
      <c r="F1075" s="11">
        <v>42029</v>
      </c>
      <c r="G1075" s="9">
        <v>4</v>
      </c>
      <c r="H1075" s="9" t="s">
        <v>5</v>
      </c>
      <c r="I1075" s="9" t="s">
        <v>37</v>
      </c>
      <c r="J1075" s="9" t="s">
        <v>26</v>
      </c>
      <c r="K1075" s="9"/>
    </row>
    <row r="1076" spans="1:11" x14ac:dyDescent="0.25">
      <c r="A1076" s="9"/>
      <c r="B1076" s="9"/>
      <c r="C1076" s="10"/>
      <c r="D1076" s="9"/>
      <c r="E1076" s="9"/>
      <c r="F1076" s="11"/>
      <c r="G1076" s="9"/>
      <c r="H1076" s="9"/>
      <c r="I1076" s="9"/>
      <c r="J1076" s="9"/>
      <c r="K1076" s="9"/>
    </row>
    <row r="1077" spans="1:11" ht="195" customHeight="1" x14ac:dyDescent="0.25">
      <c r="A1077" s="9" t="s">
        <v>0</v>
      </c>
      <c r="B1077" s="9" t="s">
        <v>7</v>
      </c>
      <c r="C1077" s="10" t="s">
        <v>976</v>
      </c>
      <c r="D1077" s="9" t="s">
        <v>977</v>
      </c>
      <c r="E1077" s="9" t="s">
        <v>648</v>
      </c>
      <c r="F1077" s="11">
        <v>42029</v>
      </c>
      <c r="G1077" s="9">
        <v>4</v>
      </c>
      <c r="H1077" s="9" t="s">
        <v>5</v>
      </c>
      <c r="I1077" s="9" t="s">
        <v>13</v>
      </c>
      <c r="J1077" s="9" t="s">
        <v>26</v>
      </c>
      <c r="K1077" s="9"/>
    </row>
    <row r="1078" spans="1:11" x14ac:dyDescent="0.25">
      <c r="A1078" s="9"/>
      <c r="B1078" s="9"/>
      <c r="C1078" s="10"/>
      <c r="D1078" s="9"/>
      <c r="E1078" s="9"/>
      <c r="F1078" s="11"/>
      <c r="G1078" s="9"/>
      <c r="H1078" s="9"/>
      <c r="I1078" s="9"/>
      <c r="J1078" s="9"/>
      <c r="K1078" s="9"/>
    </row>
    <row r="1079" spans="1:11" ht="195" customHeight="1" x14ac:dyDescent="0.25">
      <c r="A1079" s="9" t="s">
        <v>0</v>
      </c>
      <c r="B1079" s="9" t="s">
        <v>7</v>
      </c>
      <c r="C1079" s="10" t="s">
        <v>978</v>
      </c>
      <c r="D1079" s="9" t="s">
        <v>979</v>
      </c>
      <c r="E1079" s="9" t="s">
        <v>975</v>
      </c>
      <c r="F1079" s="11">
        <v>42144</v>
      </c>
      <c r="G1079" s="9">
        <v>4</v>
      </c>
      <c r="H1079" s="9" t="s">
        <v>5</v>
      </c>
      <c r="I1079" s="9" t="s">
        <v>6</v>
      </c>
      <c r="J1079" s="9"/>
      <c r="K1079" s="9"/>
    </row>
    <row r="1080" spans="1:11" x14ac:dyDescent="0.25">
      <c r="A1080" s="9"/>
      <c r="B1080" s="9"/>
      <c r="C1080" s="10"/>
      <c r="D1080" s="9"/>
      <c r="E1080" s="9"/>
      <c r="F1080" s="11"/>
      <c r="G1080" s="9"/>
      <c r="H1080" s="9"/>
      <c r="I1080" s="9"/>
      <c r="J1080" s="9"/>
      <c r="K1080" s="9"/>
    </row>
    <row r="1081" spans="1:11" ht="195" customHeight="1" x14ac:dyDescent="0.25">
      <c r="A1081" s="9" t="s">
        <v>0</v>
      </c>
      <c r="B1081" s="9" t="s">
        <v>7</v>
      </c>
      <c r="C1081" s="10" t="s">
        <v>980</v>
      </c>
      <c r="D1081" s="9" t="s">
        <v>981</v>
      </c>
      <c r="E1081" s="9" t="s">
        <v>975</v>
      </c>
      <c r="F1081" s="11">
        <v>42119</v>
      </c>
      <c r="G1081" s="9">
        <v>4</v>
      </c>
      <c r="H1081" s="9" t="s">
        <v>5</v>
      </c>
      <c r="I1081" s="9" t="s">
        <v>25</v>
      </c>
      <c r="J1081" s="9"/>
      <c r="K1081" s="9"/>
    </row>
    <row r="1082" spans="1:11" x14ac:dyDescent="0.25">
      <c r="A1082" s="9"/>
      <c r="B1082" s="9"/>
      <c r="C1082" s="10"/>
      <c r="D1082" s="9"/>
      <c r="E1082" s="9"/>
      <c r="F1082" s="11"/>
      <c r="G1082" s="9"/>
      <c r="H1082" s="9"/>
      <c r="I1082" s="9"/>
      <c r="J1082" s="9"/>
      <c r="K1082" s="9"/>
    </row>
    <row r="1083" spans="1:11" ht="195" customHeight="1" x14ac:dyDescent="0.25">
      <c r="A1083" s="9" t="s">
        <v>0</v>
      </c>
      <c r="B1083" s="9" t="s">
        <v>1</v>
      </c>
      <c r="C1083" s="10" t="s">
        <v>982</v>
      </c>
      <c r="D1083" s="9" t="s">
        <v>983</v>
      </c>
      <c r="E1083" s="9" t="s">
        <v>972</v>
      </c>
      <c r="F1083" s="9">
        <f>-5 / 20</f>
        <v>-0.25</v>
      </c>
      <c r="G1083" s="9">
        <v>4</v>
      </c>
      <c r="H1083" s="9" t="s">
        <v>17</v>
      </c>
      <c r="I1083" s="9" t="s">
        <v>13</v>
      </c>
      <c r="J1083" s="9"/>
      <c r="K1083" s="9"/>
    </row>
    <row r="1084" spans="1:11" x14ac:dyDescent="0.25">
      <c r="A1084" s="9"/>
      <c r="B1084" s="9"/>
      <c r="C1084" s="10"/>
      <c r="D1084" s="9"/>
      <c r="E1084" s="9"/>
      <c r="F1084" s="9"/>
      <c r="G1084" s="9"/>
      <c r="H1084" s="9"/>
      <c r="I1084" s="9"/>
      <c r="J1084" s="9"/>
      <c r="K1084" s="9"/>
    </row>
    <row r="1085" spans="1:11" ht="180" customHeight="1" x14ac:dyDescent="0.25">
      <c r="A1085" s="9" t="s">
        <v>0</v>
      </c>
      <c r="B1085" s="9" t="s">
        <v>7</v>
      </c>
      <c r="C1085" s="10" t="s">
        <v>984</v>
      </c>
      <c r="D1085" s="9" t="s">
        <v>985</v>
      </c>
      <c r="E1085" s="9" t="s">
        <v>986</v>
      </c>
      <c r="F1085" s="11">
        <v>42055</v>
      </c>
      <c r="G1085" s="9">
        <v>4</v>
      </c>
      <c r="H1085" s="9" t="s">
        <v>17</v>
      </c>
      <c r="I1085" s="9" t="s">
        <v>104</v>
      </c>
      <c r="J1085" s="9"/>
      <c r="K1085" s="9"/>
    </row>
    <row r="1086" spans="1:11" x14ac:dyDescent="0.25">
      <c r="A1086" s="9"/>
      <c r="B1086" s="9"/>
      <c r="C1086" s="10"/>
      <c r="D1086" s="9"/>
      <c r="E1086" s="9"/>
      <c r="F1086" s="11"/>
      <c r="G1086" s="9"/>
      <c r="H1086" s="9"/>
      <c r="I1086" s="9"/>
      <c r="J1086" s="9"/>
      <c r="K1086" s="9"/>
    </row>
    <row r="1087" spans="1:11" ht="180" customHeight="1" x14ac:dyDescent="0.25">
      <c r="A1087" s="9" t="s">
        <v>0</v>
      </c>
      <c r="B1087" s="9" t="s">
        <v>1</v>
      </c>
      <c r="C1087" s="10" t="s">
        <v>987</v>
      </c>
      <c r="D1087" s="9" t="s">
        <v>988</v>
      </c>
      <c r="E1087" s="9" t="s">
        <v>107</v>
      </c>
      <c r="F1087" s="9">
        <f>-1 / 20</f>
        <v>-0.05</v>
      </c>
      <c r="G1087" s="9">
        <v>4</v>
      </c>
      <c r="H1087" s="9" t="s">
        <v>5</v>
      </c>
      <c r="I1087" s="9" t="s">
        <v>30</v>
      </c>
      <c r="J1087" s="9"/>
      <c r="K1087" s="9"/>
    </row>
    <row r="1088" spans="1:11" x14ac:dyDescent="0.25">
      <c r="A1088" s="9"/>
      <c r="B1088" s="9"/>
      <c r="C1088" s="10"/>
      <c r="D1088" s="9"/>
      <c r="E1088" s="9"/>
      <c r="F1088" s="9"/>
      <c r="G1088" s="9"/>
      <c r="H1088" s="9"/>
      <c r="I1088" s="9"/>
      <c r="J1088" s="9"/>
      <c r="K1088" s="9"/>
    </row>
    <row r="1089" spans="1:11" ht="180" customHeight="1" x14ac:dyDescent="0.25">
      <c r="A1089" s="9" t="s">
        <v>0</v>
      </c>
      <c r="B1089" s="9" t="s">
        <v>7</v>
      </c>
      <c r="C1089" s="10" t="s">
        <v>989</v>
      </c>
      <c r="D1089" s="9" t="s">
        <v>990</v>
      </c>
      <c r="E1089" s="9" t="s">
        <v>107</v>
      </c>
      <c r="F1089" s="11">
        <v>42114</v>
      </c>
      <c r="G1089" s="9">
        <v>4</v>
      </c>
      <c r="H1089" s="9" t="s">
        <v>5</v>
      </c>
      <c r="I1089" s="9" t="s">
        <v>63</v>
      </c>
      <c r="J1089" s="9"/>
      <c r="K1089" s="9"/>
    </row>
    <row r="1090" spans="1:11" x14ac:dyDescent="0.25">
      <c r="A1090" s="9"/>
      <c r="B1090" s="9"/>
      <c r="C1090" s="10"/>
      <c r="D1090" s="9"/>
      <c r="E1090" s="9"/>
      <c r="F1090" s="11"/>
      <c r="G1090" s="9"/>
      <c r="H1090" s="9"/>
      <c r="I1090" s="9"/>
      <c r="J1090" s="9"/>
      <c r="K1090" s="9"/>
    </row>
    <row r="1091" spans="1:11" ht="180" customHeight="1" x14ac:dyDescent="0.25">
      <c r="A1091" s="9" t="s">
        <v>0</v>
      </c>
      <c r="B1091" s="9" t="s">
        <v>1</v>
      </c>
      <c r="C1091" s="10" t="s">
        <v>991</v>
      </c>
      <c r="D1091" s="9" t="s">
        <v>992</v>
      </c>
      <c r="E1091" s="9" t="s">
        <v>661</v>
      </c>
      <c r="F1091" s="9">
        <f>-4 / 20</f>
        <v>-0.2</v>
      </c>
      <c r="G1091" s="9">
        <v>4</v>
      </c>
      <c r="H1091" s="9" t="s">
        <v>5</v>
      </c>
      <c r="I1091" s="9" t="s">
        <v>104</v>
      </c>
      <c r="J1091" s="9"/>
      <c r="K1091" s="9"/>
    </row>
    <row r="1092" spans="1:11" x14ac:dyDescent="0.25">
      <c r="A1092" s="9"/>
      <c r="B1092" s="9"/>
      <c r="C1092" s="10"/>
      <c r="D1092" s="9"/>
      <c r="E1092" s="9"/>
      <c r="F1092" s="9"/>
      <c r="G1092" s="9"/>
      <c r="H1092" s="9"/>
      <c r="I1092" s="9"/>
      <c r="J1092" s="9"/>
      <c r="K1092" s="9"/>
    </row>
    <row r="1093" spans="1:11" ht="195" customHeight="1" x14ac:dyDescent="0.25">
      <c r="A1093" s="9" t="s">
        <v>0</v>
      </c>
      <c r="B1093" s="9" t="s">
        <v>7</v>
      </c>
      <c r="C1093" s="10" t="s">
        <v>993</v>
      </c>
      <c r="D1093" s="9" t="s">
        <v>994</v>
      </c>
      <c r="E1093" s="9" t="s">
        <v>986</v>
      </c>
      <c r="F1093" s="11">
        <v>42205</v>
      </c>
      <c r="G1093" s="9">
        <v>4</v>
      </c>
      <c r="H1093" s="9" t="s">
        <v>17</v>
      </c>
      <c r="I1093" s="9" t="s">
        <v>6</v>
      </c>
      <c r="J1093" s="9"/>
      <c r="K1093" s="9"/>
    </row>
    <row r="1094" spans="1:11" x14ac:dyDescent="0.25">
      <c r="A1094" s="9"/>
      <c r="B1094" s="9"/>
      <c r="C1094" s="10"/>
      <c r="D1094" s="9"/>
      <c r="E1094" s="9"/>
      <c r="F1094" s="11"/>
      <c r="G1094" s="9"/>
      <c r="H1094" s="9"/>
      <c r="I1094" s="9"/>
      <c r="J1094" s="9"/>
      <c r="K1094" s="9"/>
    </row>
    <row r="1095" spans="1:11" ht="180" customHeight="1" x14ac:dyDescent="0.25">
      <c r="A1095" s="9" t="s">
        <v>0</v>
      </c>
      <c r="B1095" s="9" t="s">
        <v>7</v>
      </c>
      <c r="C1095" s="10" t="s">
        <v>995</v>
      </c>
      <c r="D1095" s="9" t="s">
        <v>996</v>
      </c>
      <c r="E1095" s="9" t="s">
        <v>972</v>
      </c>
      <c r="F1095" s="11">
        <v>42083</v>
      </c>
      <c r="G1095" s="9">
        <v>4</v>
      </c>
      <c r="H1095" s="9" t="s">
        <v>17</v>
      </c>
      <c r="I1095" s="9" t="s">
        <v>30</v>
      </c>
      <c r="J1095" s="9"/>
      <c r="K1095" s="9"/>
    </row>
    <row r="1096" spans="1:11" x14ac:dyDescent="0.25">
      <c r="A1096" s="9"/>
      <c r="B1096" s="9"/>
      <c r="C1096" s="10"/>
      <c r="D1096" s="9"/>
      <c r="E1096" s="9"/>
      <c r="F1096" s="11"/>
      <c r="G1096" s="9"/>
      <c r="H1096" s="9"/>
      <c r="I1096" s="9"/>
      <c r="J1096" s="9"/>
      <c r="K1096" s="9"/>
    </row>
    <row r="1097" spans="1:11" ht="195" customHeight="1" x14ac:dyDescent="0.25">
      <c r="A1097" s="9" t="s">
        <v>0</v>
      </c>
      <c r="B1097" s="9" t="s">
        <v>7</v>
      </c>
      <c r="C1097" s="10" t="s">
        <v>997</v>
      </c>
      <c r="D1097" s="9" t="s">
        <v>998</v>
      </c>
      <c r="E1097" s="9" t="s">
        <v>648</v>
      </c>
      <c r="F1097" s="11">
        <v>42236</v>
      </c>
      <c r="G1097" s="9">
        <v>4</v>
      </c>
      <c r="H1097" s="9" t="s">
        <v>5</v>
      </c>
      <c r="I1097" s="9" t="s">
        <v>37</v>
      </c>
      <c r="J1097" s="9"/>
      <c r="K1097" s="9"/>
    </row>
    <row r="1098" spans="1:11" x14ac:dyDescent="0.25">
      <c r="A1098" s="9"/>
      <c r="B1098" s="9"/>
      <c r="C1098" s="10"/>
      <c r="D1098" s="9"/>
      <c r="E1098" s="9"/>
      <c r="F1098" s="11"/>
      <c r="G1098" s="9"/>
      <c r="H1098" s="9"/>
      <c r="I1098" s="9"/>
      <c r="J1098" s="9"/>
      <c r="K1098" s="9"/>
    </row>
    <row r="1099" spans="1:11" ht="195" customHeight="1" x14ac:dyDescent="0.25">
      <c r="A1099" s="9" t="s">
        <v>0</v>
      </c>
      <c r="B1099" s="9" t="s">
        <v>1</v>
      </c>
      <c r="C1099" s="10" t="s">
        <v>999</v>
      </c>
      <c r="D1099" s="9" t="s">
        <v>1000</v>
      </c>
      <c r="E1099" s="9" t="s">
        <v>1001</v>
      </c>
      <c r="F1099" s="9" t="s">
        <v>1002</v>
      </c>
      <c r="G1099" s="9">
        <v>4</v>
      </c>
      <c r="H1099" s="9" t="s">
        <v>5</v>
      </c>
      <c r="I1099" s="9" t="s">
        <v>13</v>
      </c>
      <c r="J1099" s="9"/>
      <c r="K1099" s="9"/>
    </row>
    <row r="1100" spans="1:11" x14ac:dyDescent="0.25">
      <c r="A1100" s="9"/>
      <c r="B1100" s="9"/>
      <c r="C1100" s="10"/>
      <c r="D1100" s="9"/>
      <c r="E1100" s="9"/>
      <c r="F1100" s="9"/>
      <c r="G1100" s="9"/>
      <c r="H1100" s="9"/>
      <c r="I1100" s="9"/>
      <c r="J1100" s="9"/>
      <c r="K1100" s="9"/>
    </row>
    <row r="1101" spans="1:11" ht="195" customHeight="1" x14ac:dyDescent="0.25">
      <c r="A1101" s="9" t="s">
        <v>0</v>
      </c>
      <c r="B1101" s="9" t="s">
        <v>7</v>
      </c>
      <c r="C1101" s="10" t="s">
        <v>1003</v>
      </c>
      <c r="D1101" s="9" t="s">
        <v>1004</v>
      </c>
      <c r="E1101" s="9" t="s">
        <v>661</v>
      </c>
      <c r="F1101" s="11">
        <v>42171</v>
      </c>
      <c r="G1101" s="9">
        <v>4</v>
      </c>
      <c r="H1101" s="9" t="s">
        <v>5</v>
      </c>
      <c r="I1101" s="9" t="s">
        <v>10</v>
      </c>
      <c r="J1101" s="9"/>
      <c r="K1101" s="9"/>
    </row>
    <row r="1102" spans="1:11" x14ac:dyDescent="0.25">
      <c r="A1102" s="9"/>
      <c r="B1102" s="9"/>
      <c r="C1102" s="10"/>
      <c r="D1102" s="9"/>
      <c r="E1102" s="9"/>
      <c r="F1102" s="11"/>
      <c r="G1102" s="9"/>
      <c r="H1102" s="9"/>
      <c r="I1102" s="9"/>
      <c r="J1102" s="9"/>
      <c r="K1102" s="9"/>
    </row>
    <row r="1103" spans="1:11" ht="180" customHeight="1" x14ac:dyDescent="0.25">
      <c r="A1103" s="9" t="s">
        <v>0</v>
      </c>
      <c r="B1103" s="9" t="s">
        <v>7</v>
      </c>
      <c r="C1103" s="10" t="s">
        <v>1005</v>
      </c>
      <c r="D1103" s="9" t="s">
        <v>1006</v>
      </c>
      <c r="E1103" s="9" t="s">
        <v>231</v>
      </c>
      <c r="F1103" s="11">
        <v>42144</v>
      </c>
      <c r="G1103" s="9">
        <v>4</v>
      </c>
      <c r="H1103" s="9" t="s">
        <v>5</v>
      </c>
      <c r="I1103" s="9" t="s">
        <v>63</v>
      </c>
      <c r="J1103" s="9"/>
      <c r="K1103" s="9"/>
    </row>
    <row r="1104" spans="1:11" x14ac:dyDescent="0.25">
      <c r="A1104" s="9"/>
      <c r="B1104" s="9"/>
      <c r="C1104" s="10"/>
      <c r="D1104" s="9"/>
      <c r="E1104" s="9"/>
      <c r="F1104" s="11"/>
      <c r="G1104" s="9"/>
      <c r="H1104" s="9"/>
      <c r="I1104" s="9"/>
      <c r="J1104" s="9"/>
      <c r="K1104" s="9"/>
    </row>
    <row r="1105" spans="1:11" ht="225" customHeight="1" x14ac:dyDescent="0.25">
      <c r="A1105" s="9" t="s">
        <v>0</v>
      </c>
      <c r="B1105" s="9" t="s">
        <v>7</v>
      </c>
      <c r="C1105" s="10" t="s">
        <v>1007</v>
      </c>
      <c r="D1105" s="9" t="s">
        <v>15</v>
      </c>
      <c r="E1105" s="9" t="s">
        <v>651</v>
      </c>
      <c r="F1105" s="9" t="s">
        <v>73</v>
      </c>
      <c r="G1105" s="9">
        <v>1</v>
      </c>
      <c r="H1105" s="9" t="s">
        <v>17</v>
      </c>
      <c r="I1105" s="9"/>
      <c r="J1105" s="9"/>
      <c r="K1105" s="9"/>
    </row>
    <row r="1106" spans="1:11" x14ac:dyDescent="0.25">
      <c r="A1106" s="9"/>
      <c r="B1106" s="9"/>
      <c r="C1106" s="10"/>
      <c r="D1106" s="9"/>
      <c r="E1106" s="9"/>
      <c r="F1106" s="9"/>
      <c r="G1106" s="9"/>
      <c r="H1106" s="9"/>
      <c r="I1106" s="9"/>
      <c r="J1106" s="9"/>
      <c r="K1106" s="9"/>
    </row>
    <row r="1107" spans="1:11" ht="180" customHeight="1" x14ac:dyDescent="0.25">
      <c r="A1107" s="9" t="s">
        <v>0</v>
      </c>
      <c r="B1107" s="9" t="s">
        <v>7</v>
      </c>
      <c r="C1107" s="10" t="s">
        <v>1008</v>
      </c>
      <c r="D1107" s="9" t="s">
        <v>1009</v>
      </c>
      <c r="E1107" s="9" t="s">
        <v>967</v>
      </c>
      <c r="F1107" s="11">
        <v>42050</v>
      </c>
      <c r="G1107" s="9">
        <v>4</v>
      </c>
      <c r="H1107" s="9" t="s">
        <v>17</v>
      </c>
      <c r="I1107" s="9" t="s">
        <v>34</v>
      </c>
      <c r="J1107" s="9"/>
      <c r="K1107" s="9"/>
    </row>
    <row r="1108" spans="1:11" x14ac:dyDescent="0.25">
      <c r="A1108" s="9"/>
      <c r="B1108" s="9"/>
      <c r="C1108" s="10"/>
      <c r="D1108" s="9"/>
      <c r="E1108" s="9"/>
      <c r="F1108" s="11"/>
      <c r="G1108" s="9"/>
      <c r="H1108" s="9"/>
      <c r="I1108" s="9"/>
      <c r="J1108" s="9"/>
      <c r="K1108" s="9"/>
    </row>
    <row r="1109" spans="1:11" ht="180" customHeight="1" x14ac:dyDescent="0.25">
      <c r="A1109" s="9" t="s">
        <v>0</v>
      </c>
      <c r="B1109" s="9" t="s">
        <v>1</v>
      </c>
      <c r="C1109" s="10" t="s">
        <v>1010</v>
      </c>
      <c r="D1109" s="9" t="s">
        <v>1011</v>
      </c>
      <c r="E1109" s="9" t="s">
        <v>651</v>
      </c>
      <c r="F1109" s="9" t="s">
        <v>475</v>
      </c>
      <c r="G1109" s="9">
        <v>4</v>
      </c>
      <c r="H1109" s="9" t="s">
        <v>17</v>
      </c>
    </row>
    <row r="1110" spans="1:11" x14ac:dyDescent="0.25">
      <c r="A1110" s="9"/>
      <c r="B1110" s="9"/>
      <c r="C1110" s="10"/>
      <c r="D1110" s="9"/>
      <c r="E1110" s="9"/>
      <c r="F1110" s="9"/>
      <c r="G1110" s="9"/>
      <c r="H1110" s="9"/>
    </row>
    <row r="1114" spans="1:11" ht="195" customHeight="1" x14ac:dyDescent="0.25">
      <c r="A1114" s="9" t="s">
        <v>0</v>
      </c>
      <c r="B1114" s="9" t="s">
        <v>1</v>
      </c>
      <c r="C1114" s="10" t="s">
        <v>1012</v>
      </c>
      <c r="D1114" s="9" t="s">
        <v>1013</v>
      </c>
      <c r="E1114" s="9" t="s">
        <v>1014</v>
      </c>
      <c r="F1114" s="9" t="s">
        <v>1015</v>
      </c>
      <c r="G1114" s="9">
        <v>4</v>
      </c>
      <c r="H1114" s="9" t="s">
        <v>5</v>
      </c>
      <c r="I1114" s="9" t="s">
        <v>37</v>
      </c>
      <c r="J1114" s="9"/>
      <c r="K1114" s="9"/>
    </row>
    <row r="1115" spans="1:11" x14ac:dyDescent="0.25">
      <c r="A1115" s="9"/>
      <c r="B1115" s="9"/>
      <c r="C1115" s="10"/>
      <c r="D1115" s="9"/>
      <c r="E1115" s="9"/>
      <c r="F1115" s="9"/>
      <c r="G1115" s="9"/>
      <c r="H1115" s="9"/>
      <c r="I1115" s="9"/>
      <c r="J1115" s="9"/>
      <c r="K1115" s="9"/>
    </row>
    <row r="1116" spans="1:11" ht="195" customHeight="1" x14ac:dyDescent="0.25">
      <c r="A1116" s="9" t="s">
        <v>0</v>
      </c>
      <c r="B1116" s="9" t="s">
        <v>7</v>
      </c>
      <c r="C1116" s="10" t="s">
        <v>1016</v>
      </c>
      <c r="D1116" s="9" t="s">
        <v>1017</v>
      </c>
      <c r="E1116" s="9" t="s">
        <v>417</v>
      </c>
      <c r="F1116" s="11">
        <v>42246</v>
      </c>
      <c r="G1116" s="9">
        <v>4</v>
      </c>
      <c r="H1116" s="9" t="s">
        <v>5</v>
      </c>
      <c r="I1116" s="9" t="s">
        <v>37</v>
      </c>
      <c r="J1116" s="9"/>
      <c r="K1116" s="9"/>
    </row>
    <row r="1117" spans="1:11" x14ac:dyDescent="0.25">
      <c r="A1117" s="9"/>
      <c r="B1117" s="9"/>
      <c r="C1117" s="10"/>
      <c r="D1117" s="9"/>
      <c r="E1117" s="9"/>
      <c r="F1117" s="11"/>
      <c r="G1117" s="9"/>
      <c r="H1117" s="9"/>
      <c r="I1117" s="9"/>
      <c r="J1117" s="9"/>
      <c r="K1117" s="9"/>
    </row>
    <row r="1118" spans="1:11" ht="195" customHeight="1" x14ac:dyDescent="0.25">
      <c r="A1118" s="9" t="s">
        <v>0</v>
      </c>
      <c r="B1118" s="9" t="s">
        <v>1</v>
      </c>
      <c r="C1118" s="10" t="s">
        <v>1018</v>
      </c>
      <c r="D1118" s="9" t="s">
        <v>1019</v>
      </c>
      <c r="E1118" s="9" t="s">
        <v>642</v>
      </c>
      <c r="F1118" s="9" t="s">
        <v>1015</v>
      </c>
      <c r="G1118" s="9">
        <v>4</v>
      </c>
      <c r="H1118" s="9" t="s">
        <v>5</v>
      </c>
      <c r="I1118" s="9" t="s">
        <v>50</v>
      </c>
      <c r="J1118" s="9"/>
      <c r="K1118" s="9"/>
    </row>
    <row r="1119" spans="1:11" x14ac:dyDescent="0.25">
      <c r="A1119" s="9"/>
      <c r="B1119" s="9"/>
      <c r="C1119" s="10"/>
      <c r="D1119" s="9"/>
      <c r="E1119" s="9"/>
      <c r="F1119" s="9"/>
      <c r="G1119" s="9"/>
      <c r="H1119" s="9"/>
      <c r="I1119" s="9"/>
      <c r="J1119" s="9"/>
      <c r="K1119" s="9"/>
    </row>
    <row r="1120" spans="1:11" ht="195" customHeight="1" x14ac:dyDescent="0.25">
      <c r="A1120" s="9" t="s">
        <v>0</v>
      </c>
      <c r="B1120" s="9" t="s">
        <v>7</v>
      </c>
      <c r="C1120" s="10" t="s">
        <v>1020</v>
      </c>
      <c r="D1120" s="9" t="s">
        <v>1021</v>
      </c>
      <c r="E1120" s="9" t="s">
        <v>1022</v>
      </c>
      <c r="F1120" s="12">
        <v>12785</v>
      </c>
      <c r="G1120" s="9">
        <v>4</v>
      </c>
      <c r="H1120" s="9" t="s">
        <v>5</v>
      </c>
      <c r="I1120" s="9" t="s">
        <v>25</v>
      </c>
      <c r="J1120" s="9"/>
      <c r="K1120" s="9"/>
    </row>
    <row r="1121" spans="1:11" x14ac:dyDescent="0.25">
      <c r="A1121" s="9"/>
      <c r="B1121" s="9"/>
      <c r="C1121" s="10"/>
      <c r="D1121" s="9"/>
      <c r="E1121" s="9"/>
      <c r="F1121" s="12"/>
      <c r="G1121" s="9"/>
      <c r="H1121" s="9"/>
      <c r="I1121" s="9"/>
      <c r="J1121" s="9"/>
      <c r="K1121" s="9"/>
    </row>
    <row r="1122" spans="1:11" ht="195" customHeight="1" x14ac:dyDescent="0.25">
      <c r="A1122" s="9" t="s">
        <v>0</v>
      </c>
      <c r="B1122" s="9" t="s">
        <v>1</v>
      </c>
      <c r="C1122" s="10" t="s">
        <v>1023</v>
      </c>
      <c r="D1122" s="9" t="s">
        <v>1024</v>
      </c>
      <c r="E1122" s="9" t="s">
        <v>1025</v>
      </c>
      <c r="F1122" s="9" t="s">
        <v>1015</v>
      </c>
      <c r="G1122" s="9">
        <v>4</v>
      </c>
      <c r="H1122" s="9" t="s">
        <v>5</v>
      </c>
      <c r="I1122" s="9" t="s">
        <v>37</v>
      </c>
      <c r="J1122" s="9"/>
      <c r="K1122" s="9"/>
    </row>
    <row r="1123" spans="1:11" x14ac:dyDescent="0.25">
      <c r="A1123" s="9"/>
      <c r="B1123" s="9"/>
      <c r="C1123" s="10"/>
      <c r="D1123" s="9"/>
      <c r="E1123" s="9"/>
      <c r="F1123" s="9"/>
      <c r="G1123" s="9"/>
      <c r="H1123" s="9"/>
      <c r="I1123" s="9"/>
      <c r="J1123" s="9"/>
      <c r="K1123" s="9"/>
    </row>
    <row r="1124" spans="1:11" ht="195" customHeight="1" x14ac:dyDescent="0.25">
      <c r="A1124" s="9" t="s">
        <v>0</v>
      </c>
      <c r="B1124" s="9" t="s">
        <v>7</v>
      </c>
      <c r="C1124" s="10" t="s">
        <v>1026</v>
      </c>
      <c r="D1124" s="9" t="s">
        <v>1027</v>
      </c>
      <c r="E1124" s="9" t="s">
        <v>1022</v>
      </c>
      <c r="F1124" s="12">
        <v>12966</v>
      </c>
      <c r="G1124" s="9">
        <v>4</v>
      </c>
      <c r="H1124" s="9" t="s">
        <v>5</v>
      </c>
      <c r="I1124" s="9" t="s">
        <v>6</v>
      </c>
      <c r="J1124" s="9"/>
      <c r="K1124" s="9"/>
    </row>
    <row r="1125" spans="1:11" x14ac:dyDescent="0.25">
      <c r="A1125" s="9"/>
      <c r="B1125" s="9"/>
      <c r="C1125" s="10"/>
      <c r="D1125" s="9"/>
      <c r="E1125" s="9"/>
      <c r="F1125" s="12"/>
      <c r="G1125" s="9"/>
      <c r="H1125" s="9"/>
      <c r="I1125" s="9"/>
      <c r="J1125" s="9"/>
      <c r="K1125" s="9"/>
    </row>
    <row r="1126" spans="1:11" ht="195" customHeight="1" x14ac:dyDescent="0.25">
      <c r="A1126" s="9" t="s">
        <v>0</v>
      </c>
      <c r="B1126" s="9" t="s">
        <v>1</v>
      </c>
      <c r="C1126" s="10" t="s">
        <v>1028</v>
      </c>
      <c r="D1126" s="9" t="s">
        <v>1029</v>
      </c>
      <c r="E1126" s="9" t="s">
        <v>1025</v>
      </c>
      <c r="F1126" s="9" t="s">
        <v>1015</v>
      </c>
      <c r="G1126" s="9">
        <v>4</v>
      </c>
      <c r="H1126" s="9" t="s">
        <v>5</v>
      </c>
      <c r="I1126" s="9" t="s">
        <v>25</v>
      </c>
      <c r="J1126" s="9"/>
      <c r="K1126" s="9"/>
    </row>
    <row r="1127" spans="1:11" x14ac:dyDescent="0.25">
      <c r="A1127" s="9"/>
      <c r="B1127" s="9"/>
      <c r="C1127" s="10"/>
      <c r="D1127" s="9"/>
      <c r="E1127" s="9"/>
      <c r="F1127" s="9"/>
      <c r="G1127" s="9"/>
      <c r="H1127" s="9"/>
      <c r="I1127" s="9"/>
      <c r="J1127" s="9"/>
      <c r="K1127" s="9"/>
    </row>
    <row r="1128" spans="1:11" ht="210" customHeight="1" x14ac:dyDescent="0.25">
      <c r="A1128" s="9" t="s">
        <v>0</v>
      </c>
      <c r="B1128" s="9" t="s">
        <v>1</v>
      </c>
      <c r="C1128" s="10" t="s">
        <v>1030</v>
      </c>
      <c r="D1128" s="9" t="s">
        <v>1031</v>
      </c>
      <c r="E1128" s="9" t="s">
        <v>1014</v>
      </c>
      <c r="F1128" s="9">
        <f>-2 / 10</f>
        <v>-0.2</v>
      </c>
      <c r="G1128" s="9">
        <v>4</v>
      </c>
      <c r="H1128" s="9" t="s">
        <v>5</v>
      </c>
      <c r="I1128" s="9" t="s">
        <v>13</v>
      </c>
      <c r="J1128" s="9"/>
      <c r="K1128" s="9"/>
    </row>
    <row r="1129" spans="1:11" x14ac:dyDescent="0.25">
      <c r="A1129" s="9"/>
      <c r="B1129" s="9"/>
      <c r="C1129" s="10"/>
      <c r="D1129" s="9"/>
      <c r="E1129" s="9"/>
      <c r="F1129" s="9"/>
      <c r="G1129" s="9"/>
      <c r="H1129" s="9"/>
      <c r="I1129" s="9"/>
      <c r="J1129" s="9"/>
      <c r="K1129" s="9"/>
    </row>
    <row r="1130" spans="1:11" ht="210" customHeight="1" x14ac:dyDescent="0.25">
      <c r="A1130" s="9" t="s">
        <v>0</v>
      </c>
      <c r="B1130" s="9" t="s">
        <v>1</v>
      </c>
      <c r="C1130" s="10" t="s">
        <v>1032</v>
      </c>
      <c r="D1130" s="9" t="s">
        <v>1031</v>
      </c>
      <c r="E1130" s="9" t="s">
        <v>1014</v>
      </c>
      <c r="F1130" s="9" t="s">
        <v>1033</v>
      </c>
      <c r="G1130" s="9">
        <v>4</v>
      </c>
      <c r="H1130" s="9" t="s">
        <v>5</v>
      </c>
      <c r="I1130" s="9" t="s">
        <v>13</v>
      </c>
      <c r="J1130" s="9"/>
      <c r="K1130" s="9"/>
    </row>
    <row r="1131" spans="1:11" x14ac:dyDescent="0.25">
      <c r="A1131" s="9"/>
      <c r="B1131" s="9"/>
      <c r="C1131" s="10"/>
      <c r="D1131" s="9"/>
      <c r="E1131" s="9"/>
      <c r="F1131" s="9"/>
      <c r="G1131" s="9"/>
      <c r="H1131" s="9"/>
      <c r="I1131" s="9"/>
      <c r="J1131" s="9"/>
      <c r="K1131" s="9"/>
    </row>
    <row r="1132" spans="1:11" ht="180" customHeight="1" x14ac:dyDescent="0.25">
      <c r="A1132" s="9" t="s">
        <v>0</v>
      </c>
      <c r="B1132" s="9" t="s">
        <v>7</v>
      </c>
      <c r="C1132" s="10" t="s">
        <v>1034</v>
      </c>
      <c r="D1132" s="9" t="s">
        <v>1035</v>
      </c>
      <c r="E1132" s="9" t="s">
        <v>1036</v>
      </c>
      <c r="F1132" s="11">
        <v>42087</v>
      </c>
      <c r="G1132" s="9">
        <v>4</v>
      </c>
      <c r="H1132" s="9" t="s">
        <v>5</v>
      </c>
      <c r="I1132" s="9" t="s">
        <v>112</v>
      </c>
      <c r="J1132" s="9"/>
      <c r="K1132" s="9"/>
    </row>
    <row r="1133" spans="1:11" x14ac:dyDescent="0.25">
      <c r="A1133" s="9"/>
      <c r="B1133" s="9"/>
      <c r="C1133" s="10"/>
      <c r="D1133" s="9"/>
      <c r="E1133" s="9"/>
      <c r="F1133" s="11"/>
      <c r="G1133" s="9"/>
      <c r="H1133" s="9"/>
      <c r="I1133" s="9"/>
      <c r="J1133" s="9"/>
      <c r="K1133" s="9"/>
    </row>
    <row r="1134" spans="1:11" ht="165" customHeight="1" x14ac:dyDescent="0.25">
      <c r="A1134" s="9" t="s">
        <v>0</v>
      </c>
      <c r="B1134" s="9" t="s">
        <v>1</v>
      </c>
      <c r="C1134" s="10" t="s">
        <v>1037</v>
      </c>
      <c r="D1134" s="9" t="s">
        <v>1038</v>
      </c>
      <c r="E1134" s="9" t="s">
        <v>1036</v>
      </c>
      <c r="F1134" s="9">
        <f>-2 / 6</f>
        <v>-0.33333333333333331</v>
      </c>
      <c r="G1134" s="9">
        <v>2</v>
      </c>
      <c r="H1134" s="9" t="s">
        <v>5</v>
      </c>
      <c r="I1134" s="9"/>
      <c r="J1134" s="9"/>
      <c r="K1134" s="9"/>
    </row>
    <row r="1135" spans="1:11" x14ac:dyDescent="0.25">
      <c r="A1135" s="9"/>
      <c r="B1135" s="9"/>
      <c r="C1135" s="10"/>
      <c r="D1135" s="9"/>
      <c r="E1135" s="9"/>
      <c r="F1135" s="9"/>
      <c r="G1135" s="9"/>
      <c r="H1135" s="9"/>
      <c r="I1135" s="9"/>
      <c r="J1135" s="9"/>
      <c r="K1135" s="9"/>
    </row>
    <row r="1136" spans="1:11" ht="165" customHeight="1" x14ac:dyDescent="0.25">
      <c r="A1136" s="9" t="s">
        <v>0</v>
      </c>
      <c r="B1136" s="9" t="s">
        <v>7</v>
      </c>
      <c r="C1136" s="10" t="s">
        <v>1039</v>
      </c>
      <c r="D1136" s="9" t="s">
        <v>1040</v>
      </c>
      <c r="E1136" s="9" t="s">
        <v>1036</v>
      </c>
      <c r="F1136" s="11">
        <v>42041</v>
      </c>
      <c r="G1136" s="9">
        <v>2</v>
      </c>
      <c r="H1136" s="9" t="s">
        <v>5</v>
      </c>
      <c r="I1136" s="9"/>
      <c r="J1136" s="9"/>
      <c r="K1136" s="9"/>
    </row>
    <row r="1137" spans="1:11" x14ac:dyDescent="0.25">
      <c r="A1137" s="9"/>
      <c r="B1137" s="9"/>
      <c r="C1137" s="10"/>
      <c r="D1137" s="9"/>
      <c r="E1137" s="9"/>
      <c r="F1137" s="11"/>
      <c r="G1137" s="9"/>
      <c r="H1137" s="9"/>
      <c r="I1137" s="9"/>
      <c r="J1137" s="9"/>
      <c r="K1137" s="9"/>
    </row>
    <row r="1138" spans="1:11" ht="165" customHeight="1" x14ac:dyDescent="0.25">
      <c r="A1138" s="9" t="s">
        <v>0</v>
      </c>
      <c r="B1138" s="9" t="s">
        <v>1</v>
      </c>
      <c r="C1138" s="10" t="s">
        <v>1041</v>
      </c>
      <c r="D1138" s="9" t="s">
        <v>1042</v>
      </c>
      <c r="E1138" s="9" t="s">
        <v>1036</v>
      </c>
      <c r="F1138" s="9" t="s">
        <v>895</v>
      </c>
      <c r="G1138" s="9">
        <v>2</v>
      </c>
      <c r="H1138" s="9" t="s">
        <v>5</v>
      </c>
      <c r="I1138" s="9"/>
      <c r="J1138" s="9"/>
      <c r="K1138" s="9"/>
    </row>
    <row r="1139" spans="1:11" x14ac:dyDescent="0.25">
      <c r="A1139" s="9"/>
      <c r="B1139" s="9"/>
      <c r="C1139" s="10"/>
      <c r="D1139" s="9"/>
      <c r="E1139" s="9"/>
      <c r="F1139" s="9"/>
      <c r="G1139" s="9"/>
      <c r="H1139" s="9"/>
      <c r="I1139" s="9"/>
      <c r="J1139" s="9"/>
      <c r="K1139" s="9"/>
    </row>
    <row r="1140" spans="1:11" ht="165" customHeight="1" x14ac:dyDescent="0.25">
      <c r="A1140" s="9" t="s">
        <v>0</v>
      </c>
      <c r="B1140" s="9" t="s">
        <v>7</v>
      </c>
      <c r="C1140" s="10" t="s">
        <v>1043</v>
      </c>
      <c r="D1140" s="9" t="s">
        <v>1044</v>
      </c>
      <c r="E1140" s="9" t="s">
        <v>1036</v>
      </c>
      <c r="F1140" s="11">
        <v>42069</v>
      </c>
      <c r="G1140" s="9">
        <v>2</v>
      </c>
      <c r="H1140" s="9" t="s">
        <v>5</v>
      </c>
      <c r="I1140" s="9"/>
      <c r="J1140" s="9"/>
      <c r="K1140" s="9">
        <v>3</v>
      </c>
    </row>
    <row r="1141" spans="1:11" x14ac:dyDescent="0.25">
      <c r="A1141" s="9"/>
      <c r="B1141" s="9"/>
      <c r="C1141" s="10"/>
      <c r="D1141" s="9"/>
      <c r="E1141" s="9"/>
      <c r="F1141" s="11"/>
      <c r="G1141" s="9"/>
      <c r="H1141" s="9"/>
      <c r="I1141" s="9"/>
      <c r="J1141" s="9"/>
      <c r="K1141" s="9"/>
    </row>
    <row r="1142" spans="1:11" ht="180" customHeight="1" x14ac:dyDescent="0.25">
      <c r="A1142" s="9" t="s">
        <v>0</v>
      </c>
      <c r="B1142" s="9" t="s">
        <v>1</v>
      </c>
      <c r="C1142" s="10" t="s">
        <v>1045</v>
      </c>
      <c r="D1142" s="9" t="s">
        <v>1046</v>
      </c>
      <c r="E1142" s="9" t="s">
        <v>599</v>
      </c>
      <c r="F1142" s="9" t="s">
        <v>1015</v>
      </c>
      <c r="G1142" s="9">
        <v>4</v>
      </c>
      <c r="H1142" s="9" t="s">
        <v>5</v>
      </c>
      <c r="I1142" s="9" t="s">
        <v>104</v>
      </c>
      <c r="J1142" s="9"/>
      <c r="K1142" s="9"/>
    </row>
    <row r="1143" spans="1:11" x14ac:dyDescent="0.25">
      <c r="A1143" s="9"/>
      <c r="B1143" s="9"/>
      <c r="C1143" s="10"/>
      <c r="D1143" s="9"/>
      <c r="E1143" s="9"/>
      <c r="F1143" s="9"/>
      <c r="G1143" s="9"/>
      <c r="H1143" s="9"/>
      <c r="I1143" s="9"/>
      <c r="J1143" s="9"/>
      <c r="K1143" s="9"/>
    </row>
    <row r="1144" spans="1:11" ht="195" customHeight="1" x14ac:dyDescent="0.25">
      <c r="A1144" s="9" t="s">
        <v>0</v>
      </c>
      <c r="B1144" s="9" t="s">
        <v>1</v>
      </c>
      <c r="C1144" s="10" t="s">
        <v>1047</v>
      </c>
      <c r="D1144" s="9" t="s">
        <v>1048</v>
      </c>
      <c r="E1144" s="9" t="s">
        <v>1049</v>
      </c>
      <c r="F1144" s="9">
        <f>-1 / 35</f>
        <v>-2.8571428571428571E-2</v>
      </c>
      <c r="G1144" s="9">
        <v>4</v>
      </c>
      <c r="H1144" s="9" t="s">
        <v>17</v>
      </c>
      <c r="I1144" s="9" t="s">
        <v>50</v>
      </c>
      <c r="J1144" s="9"/>
      <c r="K1144" s="9"/>
    </row>
    <row r="1145" spans="1:11" x14ac:dyDescent="0.25">
      <c r="A1145" s="9"/>
      <c r="B1145" s="9"/>
      <c r="C1145" s="10"/>
      <c r="D1145" s="9"/>
      <c r="E1145" s="9"/>
      <c r="F1145" s="9"/>
      <c r="G1145" s="9"/>
      <c r="H1145" s="9"/>
      <c r="I1145" s="9"/>
      <c r="J1145" s="9"/>
      <c r="K1145" s="9"/>
    </row>
    <row r="1146" spans="1:11" ht="195" customHeight="1" x14ac:dyDescent="0.25">
      <c r="A1146" s="9" t="s">
        <v>0</v>
      </c>
      <c r="B1146" s="9" t="s">
        <v>1</v>
      </c>
      <c r="C1146" s="10" t="s">
        <v>1050</v>
      </c>
      <c r="D1146" s="9" t="s">
        <v>1051</v>
      </c>
      <c r="E1146" s="9" t="s">
        <v>1052</v>
      </c>
      <c r="F1146" s="9" t="s">
        <v>1015</v>
      </c>
      <c r="G1146" s="9">
        <v>4</v>
      </c>
      <c r="H1146" s="9" t="s">
        <v>5</v>
      </c>
      <c r="I1146" s="9" t="s">
        <v>13</v>
      </c>
      <c r="J1146" s="9"/>
      <c r="K1146" s="9"/>
    </row>
    <row r="1147" spans="1:11" x14ac:dyDescent="0.25">
      <c r="A1147" s="9"/>
      <c r="B1147" s="9"/>
      <c r="C1147" s="10"/>
      <c r="D1147" s="9"/>
      <c r="E1147" s="9"/>
      <c r="F1147" s="9"/>
      <c r="G1147" s="9"/>
      <c r="H1147" s="9"/>
      <c r="I1147" s="9"/>
      <c r="J1147" s="9"/>
      <c r="K1147" s="9"/>
    </row>
    <row r="1148" spans="1:11" ht="180" customHeight="1" x14ac:dyDescent="0.25">
      <c r="A1148" s="9" t="s">
        <v>0</v>
      </c>
      <c r="B1148" s="9" t="s">
        <v>1</v>
      </c>
      <c r="C1148" s="10" t="s">
        <v>1053</v>
      </c>
      <c r="D1148" s="9" t="s">
        <v>1054</v>
      </c>
      <c r="E1148" s="9" t="s">
        <v>1055</v>
      </c>
      <c r="F1148" s="9">
        <f>-2 / 35</f>
        <v>-5.7142857142857141E-2</v>
      </c>
      <c r="G1148" s="9">
        <v>4</v>
      </c>
      <c r="H1148" s="9" t="s">
        <v>5</v>
      </c>
      <c r="I1148" s="9" t="s">
        <v>63</v>
      </c>
      <c r="J1148" s="9"/>
      <c r="K1148" s="9"/>
    </row>
    <row r="1149" spans="1:11" x14ac:dyDescent="0.25">
      <c r="A1149" s="9"/>
      <c r="B1149" s="9"/>
      <c r="C1149" s="10"/>
      <c r="D1149" s="9"/>
      <c r="E1149" s="9"/>
      <c r="F1149" s="9"/>
      <c r="G1149" s="9"/>
      <c r="H1149" s="9"/>
      <c r="I1149" s="9"/>
      <c r="J1149" s="9"/>
      <c r="K1149" s="9"/>
    </row>
    <row r="1150" spans="1:11" ht="180" customHeight="1" x14ac:dyDescent="0.25">
      <c r="A1150" s="9" t="s">
        <v>0</v>
      </c>
      <c r="B1150" s="9" t="s">
        <v>7</v>
      </c>
      <c r="C1150" s="10" t="s">
        <v>1056</v>
      </c>
      <c r="D1150" s="9" t="s">
        <v>1057</v>
      </c>
      <c r="E1150" s="9" t="s">
        <v>636</v>
      </c>
      <c r="F1150" s="12">
        <v>12875</v>
      </c>
      <c r="G1150" s="9">
        <v>4</v>
      </c>
      <c r="H1150" s="9" t="s">
        <v>5</v>
      </c>
      <c r="I1150" s="9" t="s">
        <v>34</v>
      </c>
      <c r="J1150" s="9"/>
      <c r="K1150" s="9"/>
    </row>
    <row r="1151" spans="1:11" x14ac:dyDescent="0.25">
      <c r="A1151" s="9"/>
      <c r="B1151" s="9"/>
      <c r="C1151" s="10"/>
      <c r="D1151" s="9"/>
      <c r="E1151" s="9"/>
      <c r="F1151" s="12"/>
      <c r="G1151" s="9"/>
      <c r="H1151" s="9"/>
      <c r="I1151" s="9"/>
      <c r="J1151" s="9"/>
      <c r="K1151" s="9"/>
    </row>
    <row r="1152" spans="1:11" ht="180" customHeight="1" x14ac:dyDescent="0.25">
      <c r="A1152" s="9" t="s">
        <v>0</v>
      </c>
      <c r="B1152" s="9" t="s">
        <v>7</v>
      </c>
      <c r="C1152" s="10" t="s">
        <v>1058</v>
      </c>
      <c r="D1152" s="9" t="s">
        <v>1059</v>
      </c>
      <c r="E1152" s="9" t="s">
        <v>1060</v>
      </c>
      <c r="F1152" s="12">
        <v>12785</v>
      </c>
      <c r="G1152" s="9">
        <v>4</v>
      </c>
      <c r="H1152" s="9" t="s">
        <v>17</v>
      </c>
      <c r="I1152" s="9" t="s">
        <v>104</v>
      </c>
    </row>
    <row r="1153" spans="1:11" x14ac:dyDescent="0.25">
      <c r="A1153" s="9"/>
      <c r="B1153" s="9"/>
      <c r="C1153" s="10"/>
      <c r="D1153" s="9"/>
      <c r="E1153" s="9"/>
      <c r="F1153" s="12"/>
      <c r="G1153" s="9"/>
      <c r="H1153" s="9"/>
      <c r="I1153" s="9"/>
    </row>
    <row r="1156" spans="1:11" ht="195" customHeight="1" x14ac:dyDescent="0.25">
      <c r="A1156" s="9" t="s">
        <v>0</v>
      </c>
      <c r="B1156" s="9" t="s">
        <v>7</v>
      </c>
      <c r="C1156" s="10" t="s">
        <v>1061</v>
      </c>
      <c r="D1156" s="9" t="s">
        <v>1062</v>
      </c>
      <c r="E1156" s="9" t="s">
        <v>1063</v>
      </c>
      <c r="F1156" s="12">
        <v>12844</v>
      </c>
      <c r="G1156" s="9">
        <v>4</v>
      </c>
      <c r="H1156" s="9" t="s">
        <v>5</v>
      </c>
      <c r="I1156" s="9" t="s">
        <v>50</v>
      </c>
      <c r="J1156" s="9"/>
      <c r="K1156" s="9"/>
    </row>
    <row r="1157" spans="1:11" x14ac:dyDescent="0.25">
      <c r="A1157" s="9"/>
      <c r="B1157" s="9"/>
      <c r="C1157" s="10"/>
      <c r="D1157" s="9"/>
      <c r="E1157" s="9"/>
      <c r="F1157" s="12"/>
      <c r="G1157" s="9"/>
      <c r="H1157" s="9"/>
      <c r="I1157" s="9"/>
      <c r="J1157" s="9"/>
      <c r="K1157" s="9"/>
    </row>
    <row r="1158" spans="1:11" ht="195" customHeight="1" x14ac:dyDescent="0.25">
      <c r="A1158" s="9" t="s">
        <v>0</v>
      </c>
      <c r="B1158" s="9" t="s">
        <v>1</v>
      </c>
      <c r="C1158" s="10" t="s">
        <v>1064</v>
      </c>
      <c r="D1158" s="9" t="s">
        <v>1065</v>
      </c>
      <c r="E1158" s="9" t="s">
        <v>1055</v>
      </c>
      <c r="F1158" s="9" t="s">
        <v>1002</v>
      </c>
      <c r="G1158" s="9">
        <v>4</v>
      </c>
      <c r="H1158" s="9" t="s">
        <v>17</v>
      </c>
      <c r="I1158" s="9" t="s">
        <v>25</v>
      </c>
      <c r="J1158" s="9"/>
      <c r="K1158" s="9"/>
    </row>
    <row r="1159" spans="1:11" x14ac:dyDescent="0.25">
      <c r="A1159" s="9"/>
      <c r="B1159" s="9"/>
      <c r="C1159" s="10"/>
      <c r="D1159" s="9"/>
      <c r="E1159" s="9"/>
      <c r="F1159" s="9"/>
      <c r="G1159" s="9"/>
      <c r="H1159" s="9"/>
      <c r="I1159" s="9"/>
      <c r="J1159" s="9"/>
      <c r="K1159" s="9"/>
    </row>
    <row r="1160" spans="1:11" ht="195" customHeight="1" x14ac:dyDescent="0.25">
      <c r="A1160" s="9" t="s">
        <v>0</v>
      </c>
      <c r="B1160" s="9" t="s">
        <v>1</v>
      </c>
      <c r="C1160" s="10" t="s">
        <v>1066</v>
      </c>
      <c r="D1160" s="9" t="s">
        <v>1067</v>
      </c>
      <c r="E1160" s="9" t="s">
        <v>1025</v>
      </c>
      <c r="F1160" s="9">
        <f>-1 / 20</f>
        <v>-0.05</v>
      </c>
      <c r="G1160" s="9">
        <v>4</v>
      </c>
      <c r="H1160" s="9" t="s">
        <v>5</v>
      </c>
      <c r="I1160" s="9" t="s">
        <v>13</v>
      </c>
      <c r="J1160" s="9"/>
      <c r="K1160" s="9"/>
    </row>
    <row r="1161" spans="1:11" x14ac:dyDescent="0.25">
      <c r="A1161" s="9"/>
      <c r="B1161" s="9"/>
      <c r="C1161" s="10"/>
      <c r="D1161" s="9"/>
      <c r="E1161" s="9"/>
      <c r="F1161" s="9"/>
      <c r="G1161" s="9"/>
      <c r="H1161" s="9"/>
      <c r="I1161" s="9"/>
      <c r="J1161" s="9"/>
      <c r="K1161" s="9"/>
    </row>
    <row r="1162" spans="1:11" ht="195" customHeight="1" x14ac:dyDescent="0.25">
      <c r="A1162" s="9" t="s">
        <v>0</v>
      </c>
      <c r="B1162" s="9" t="s">
        <v>1</v>
      </c>
      <c r="C1162" s="10" t="s">
        <v>1068</v>
      </c>
      <c r="D1162" s="9" t="s">
        <v>1069</v>
      </c>
      <c r="E1162" s="9" t="s">
        <v>1070</v>
      </c>
      <c r="F1162" s="9" t="s">
        <v>1002</v>
      </c>
      <c r="G1162" s="9">
        <v>4</v>
      </c>
      <c r="H1162" s="9" t="s">
        <v>5</v>
      </c>
      <c r="I1162" s="9" t="s">
        <v>10</v>
      </c>
      <c r="J1162" s="9"/>
      <c r="K1162" s="9"/>
    </row>
    <row r="1163" spans="1:11" x14ac:dyDescent="0.25">
      <c r="A1163" s="9"/>
      <c r="B1163" s="9"/>
      <c r="C1163" s="10"/>
      <c r="D1163" s="9"/>
      <c r="E1163" s="9"/>
      <c r="F1163" s="9"/>
      <c r="G1163" s="9"/>
      <c r="H1163" s="9"/>
      <c r="I1163" s="9"/>
      <c r="J1163" s="9"/>
      <c r="K1163" s="9"/>
    </row>
    <row r="1164" spans="1:11" ht="195" customHeight="1" x14ac:dyDescent="0.25">
      <c r="A1164" s="9" t="s">
        <v>0</v>
      </c>
      <c r="B1164" s="9" t="s">
        <v>1</v>
      </c>
      <c r="C1164" s="10" t="s">
        <v>1071</v>
      </c>
      <c r="D1164" s="9" t="s">
        <v>1072</v>
      </c>
      <c r="E1164" s="9" t="s">
        <v>1073</v>
      </c>
      <c r="F1164" s="9" t="s">
        <v>1002</v>
      </c>
      <c r="G1164" s="9">
        <v>4</v>
      </c>
      <c r="H1164" s="9" t="s">
        <v>5</v>
      </c>
      <c r="I1164" s="9" t="s">
        <v>10</v>
      </c>
      <c r="J1164" s="9"/>
      <c r="K1164" s="9"/>
    </row>
    <row r="1165" spans="1:11" x14ac:dyDescent="0.25">
      <c r="A1165" s="9"/>
      <c r="B1165" s="9"/>
      <c r="C1165" s="10"/>
      <c r="D1165" s="9"/>
      <c r="E1165" s="9"/>
      <c r="F1165" s="9"/>
      <c r="G1165" s="9"/>
      <c r="H1165" s="9"/>
      <c r="I1165" s="9"/>
      <c r="J1165" s="9"/>
      <c r="K1165" s="9"/>
    </row>
    <row r="1166" spans="1:11" ht="195" customHeight="1" x14ac:dyDescent="0.25">
      <c r="A1166" s="9" t="s">
        <v>0</v>
      </c>
      <c r="B1166" s="9" t="s">
        <v>1</v>
      </c>
      <c r="C1166" s="10" t="s">
        <v>1074</v>
      </c>
      <c r="D1166" s="9" t="s">
        <v>1075</v>
      </c>
      <c r="E1166" s="9" t="s">
        <v>1070</v>
      </c>
      <c r="F1166" s="9" t="s">
        <v>1002</v>
      </c>
      <c r="G1166" s="9">
        <v>4</v>
      </c>
      <c r="H1166" s="9" t="s">
        <v>5</v>
      </c>
      <c r="I1166" s="9" t="s">
        <v>6</v>
      </c>
      <c r="J1166" s="9"/>
      <c r="K1166" s="9"/>
    </row>
    <row r="1167" spans="1:11" x14ac:dyDescent="0.25">
      <c r="A1167" s="9"/>
      <c r="B1167" s="9"/>
      <c r="C1167" s="10"/>
      <c r="D1167" s="9"/>
      <c r="E1167" s="9"/>
      <c r="F1167" s="9"/>
      <c r="G1167" s="9"/>
      <c r="H1167" s="9"/>
      <c r="I1167" s="9"/>
      <c r="J1167" s="9"/>
      <c r="K1167" s="9"/>
    </row>
    <row r="1168" spans="1:11" ht="195" customHeight="1" x14ac:dyDescent="0.25">
      <c r="A1168" s="9" t="s">
        <v>0</v>
      </c>
      <c r="B1168" s="9" t="s">
        <v>7</v>
      </c>
      <c r="C1168" s="10" t="s">
        <v>1076</v>
      </c>
      <c r="D1168" s="9" t="s">
        <v>1077</v>
      </c>
      <c r="E1168" s="9" t="s">
        <v>1073</v>
      </c>
      <c r="F1168" s="11">
        <v>42024</v>
      </c>
      <c r="G1168" s="9">
        <v>4</v>
      </c>
      <c r="H1168" s="9" t="s">
        <v>5</v>
      </c>
      <c r="I1168" s="9" t="s">
        <v>25</v>
      </c>
      <c r="J1168" s="9"/>
      <c r="K1168" s="9"/>
    </row>
    <row r="1169" spans="1:11" x14ac:dyDescent="0.25">
      <c r="A1169" s="9"/>
      <c r="B1169" s="9"/>
      <c r="C1169" s="10"/>
      <c r="D1169" s="9"/>
      <c r="E1169" s="9"/>
      <c r="F1169" s="11"/>
      <c r="G1169" s="9"/>
      <c r="H1169" s="9"/>
      <c r="I1169" s="9"/>
      <c r="J1169" s="9"/>
      <c r="K1169" s="9"/>
    </row>
    <row r="1170" spans="1:11" ht="195" customHeight="1" x14ac:dyDescent="0.25">
      <c r="A1170" s="9" t="s">
        <v>0</v>
      </c>
      <c r="B1170" s="9" t="s">
        <v>7</v>
      </c>
      <c r="C1170" s="10" t="s">
        <v>1078</v>
      </c>
      <c r="D1170" s="9" t="s">
        <v>1079</v>
      </c>
      <c r="E1170" s="9" t="s">
        <v>1049</v>
      </c>
      <c r="F1170" s="11">
        <v>42144</v>
      </c>
      <c r="G1170" s="9">
        <v>4</v>
      </c>
      <c r="H1170" s="9" t="s">
        <v>17</v>
      </c>
      <c r="I1170" s="9" t="s">
        <v>6</v>
      </c>
      <c r="J1170" s="9"/>
      <c r="K1170" s="9"/>
    </row>
    <row r="1171" spans="1:11" x14ac:dyDescent="0.25">
      <c r="A1171" s="9"/>
      <c r="B1171" s="9"/>
      <c r="C1171" s="10"/>
      <c r="D1171" s="9"/>
      <c r="E1171" s="9"/>
      <c r="F1171" s="11"/>
      <c r="G1171" s="9"/>
      <c r="H1171" s="9"/>
      <c r="I1171" s="9"/>
      <c r="J1171" s="9"/>
      <c r="K1171" s="9"/>
    </row>
    <row r="1172" spans="1:11" ht="180" customHeight="1" x14ac:dyDescent="0.25">
      <c r="A1172" s="9" t="s">
        <v>0</v>
      </c>
      <c r="B1172" s="9" t="s">
        <v>7</v>
      </c>
      <c r="C1172" s="10" t="s">
        <v>1080</v>
      </c>
      <c r="D1172" s="9" t="s">
        <v>1081</v>
      </c>
      <c r="E1172" s="9" t="s">
        <v>1022</v>
      </c>
      <c r="F1172" s="11">
        <v>42175</v>
      </c>
      <c r="G1172" s="9">
        <v>4</v>
      </c>
      <c r="H1172" s="9" t="s">
        <v>5</v>
      </c>
      <c r="I1172" s="9" t="s">
        <v>104</v>
      </c>
      <c r="J1172" s="9"/>
      <c r="K1172" s="9" t="s">
        <v>162</v>
      </c>
    </row>
    <row r="1173" spans="1:11" x14ac:dyDescent="0.25">
      <c r="A1173" s="9"/>
      <c r="B1173" s="9"/>
      <c r="C1173" s="10"/>
      <c r="D1173" s="9"/>
      <c r="E1173" s="9"/>
      <c r="F1173" s="11"/>
      <c r="G1173" s="9"/>
      <c r="H1173" s="9"/>
      <c r="I1173" s="9"/>
      <c r="J1173" s="9"/>
      <c r="K1173" s="9"/>
    </row>
    <row r="1174" spans="1:11" ht="180" customHeight="1" x14ac:dyDescent="0.25">
      <c r="A1174" s="9" t="s">
        <v>0</v>
      </c>
      <c r="B1174" s="9" t="s">
        <v>1</v>
      </c>
      <c r="C1174" s="10" t="s">
        <v>1082</v>
      </c>
      <c r="D1174" s="9" t="s">
        <v>1083</v>
      </c>
      <c r="E1174" s="9" t="s">
        <v>599</v>
      </c>
      <c r="F1174" s="9" t="s">
        <v>1002</v>
      </c>
      <c r="G1174" s="9">
        <v>4</v>
      </c>
      <c r="H1174" s="9" t="s">
        <v>17</v>
      </c>
      <c r="I1174" s="9" t="s">
        <v>63</v>
      </c>
      <c r="J1174" s="9"/>
      <c r="K1174" s="9"/>
    </row>
    <row r="1175" spans="1:11" x14ac:dyDescent="0.25">
      <c r="A1175" s="9"/>
      <c r="B1175" s="9"/>
      <c r="C1175" s="10"/>
      <c r="D1175" s="9"/>
      <c r="E1175" s="9"/>
      <c r="F1175" s="9"/>
      <c r="G1175" s="9"/>
      <c r="H1175" s="9"/>
      <c r="I1175" s="9"/>
      <c r="J1175" s="9"/>
      <c r="K1175" s="9"/>
    </row>
    <row r="1176" spans="1:11" ht="195" customHeight="1" x14ac:dyDescent="0.25">
      <c r="A1176" s="9" t="s">
        <v>0</v>
      </c>
      <c r="B1176" s="9" t="s">
        <v>7</v>
      </c>
      <c r="C1176" s="10" t="s">
        <v>1084</v>
      </c>
      <c r="D1176" s="9" t="s">
        <v>1085</v>
      </c>
      <c r="E1176" s="9" t="s">
        <v>1036</v>
      </c>
      <c r="F1176" s="11">
        <v>42267</v>
      </c>
      <c r="G1176" s="9">
        <v>4</v>
      </c>
      <c r="H1176" s="9" t="s">
        <v>5</v>
      </c>
      <c r="I1176" s="9" t="s">
        <v>37</v>
      </c>
      <c r="J1176" s="9"/>
      <c r="K1176" s="9"/>
    </row>
    <row r="1177" spans="1:11" x14ac:dyDescent="0.25">
      <c r="A1177" s="9"/>
      <c r="B1177" s="9"/>
      <c r="C1177" s="10"/>
      <c r="D1177" s="9"/>
      <c r="E1177" s="9"/>
      <c r="F1177" s="11"/>
      <c r="G1177" s="9"/>
      <c r="H1177" s="9"/>
      <c r="I1177" s="9"/>
      <c r="J1177" s="9"/>
      <c r="K1177" s="9"/>
    </row>
    <row r="1178" spans="1:11" ht="180" customHeight="1" x14ac:dyDescent="0.25">
      <c r="A1178" s="9" t="s">
        <v>0</v>
      </c>
      <c r="B1178" s="9" t="s">
        <v>7</v>
      </c>
      <c r="C1178" s="10" t="s">
        <v>1086</v>
      </c>
      <c r="D1178" s="9" t="s">
        <v>1087</v>
      </c>
      <c r="E1178" s="9" t="s">
        <v>1014</v>
      </c>
      <c r="F1178" s="9" t="s">
        <v>1088</v>
      </c>
      <c r="G1178" s="9">
        <v>4</v>
      </c>
      <c r="H1178" s="9" t="s">
        <v>5</v>
      </c>
      <c r="I1178" s="9" t="s">
        <v>63</v>
      </c>
      <c r="J1178" s="9"/>
      <c r="K1178" s="9"/>
    </row>
    <row r="1179" spans="1:11" x14ac:dyDescent="0.25">
      <c r="A1179" s="9"/>
      <c r="B1179" s="9"/>
      <c r="C1179" s="10"/>
      <c r="D1179" s="9"/>
      <c r="E1179" s="9"/>
      <c r="F1179" s="9"/>
      <c r="G1179" s="9"/>
      <c r="H1179" s="9"/>
      <c r="I1179" s="9"/>
      <c r="J1179" s="9"/>
      <c r="K1179" s="9"/>
    </row>
    <row r="1180" spans="1:11" ht="180" customHeight="1" x14ac:dyDescent="0.25">
      <c r="A1180" s="9" t="s">
        <v>0</v>
      </c>
      <c r="B1180" s="9" t="s">
        <v>7</v>
      </c>
      <c r="C1180" s="10" t="s">
        <v>1089</v>
      </c>
      <c r="D1180" s="9" t="s">
        <v>1090</v>
      </c>
      <c r="E1180" s="9" t="s">
        <v>1070</v>
      </c>
      <c r="F1180" s="11">
        <v>42267</v>
      </c>
      <c r="G1180" s="9">
        <v>4</v>
      </c>
      <c r="H1180" s="9" t="s">
        <v>5</v>
      </c>
      <c r="I1180" s="9" t="s">
        <v>34</v>
      </c>
      <c r="J1180" s="9"/>
      <c r="K1180" s="9"/>
    </row>
    <row r="1181" spans="1:11" x14ac:dyDescent="0.25">
      <c r="A1181" s="9"/>
      <c r="B1181" s="9"/>
      <c r="C1181" s="10"/>
      <c r="D1181" s="9"/>
      <c r="E1181" s="9"/>
      <c r="F1181" s="11"/>
      <c r="G1181" s="9"/>
      <c r="H1181" s="9"/>
      <c r="I1181" s="9"/>
      <c r="J1181" s="9"/>
      <c r="K1181" s="9"/>
    </row>
    <row r="1182" spans="1:11" ht="195" customHeight="1" x14ac:dyDescent="0.25">
      <c r="A1182" s="9" t="s">
        <v>0</v>
      </c>
      <c r="B1182" s="9" t="s">
        <v>7</v>
      </c>
      <c r="C1182" s="10" t="s">
        <v>1091</v>
      </c>
      <c r="D1182" s="9" t="s">
        <v>1092</v>
      </c>
      <c r="E1182" s="9" t="s">
        <v>702</v>
      </c>
      <c r="F1182" s="11">
        <v>42055</v>
      </c>
      <c r="G1182" s="9">
        <v>4</v>
      </c>
      <c r="H1182" s="9" t="s">
        <v>17</v>
      </c>
      <c r="I1182" s="9" t="s">
        <v>10</v>
      </c>
      <c r="J1182" s="9"/>
      <c r="K1182" s="9"/>
    </row>
    <row r="1183" spans="1:11" x14ac:dyDescent="0.25">
      <c r="A1183" s="9"/>
      <c r="B1183" s="9"/>
      <c r="C1183" s="10"/>
      <c r="D1183" s="9"/>
      <c r="E1183" s="9"/>
      <c r="F1183" s="11"/>
      <c r="G1183" s="9"/>
      <c r="H1183" s="9"/>
      <c r="I1183" s="9"/>
      <c r="J1183" s="9"/>
      <c r="K1183" s="9"/>
    </row>
    <row r="1184" spans="1:11" ht="180" customHeight="1" x14ac:dyDescent="0.25">
      <c r="A1184" s="9" t="s">
        <v>0</v>
      </c>
      <c r="B1184" s="9" t="s">
        <v>1</v>
      </c>
      <c r="C1184" s="10" t="s">
        <v>1093</v>
      </c>
      <c r="D1184" s="9" t="s">
        <v>1094</v>
      </c>
      <c r="E1184" s="9" t="s">
        <v>702</v>
      </c>
      <c r="F1184" s="9" t="s">
        <v>1002</v>
      </c>
      <c r="G1184" s="9">
        <v>4</v>
      </c>
      <c r="H1184" s="9" t="s">
        <v>17</v>
      </c>
      <c r="I1184" s="9" t="s">
        <v>30</v>
      </c>
      <c r="J1184" s="9"/>
      <c r="K1184" s="9"/>
    </row>
    <row r="1185" spans="1:11" x14ac:dyDescent="0.25">
      <c r="A1185" s="9"/>
      <c r="B1185" s="9"/>
      <c r="C1185" s="10"/>
      <c r="D1185" s="9"/>
      <c r="E1185" s="9"/>
      <c r="F1185" s="9"/>
      <c r="G1185" s="9"/>
      <c r="H1185" s="9"/>
      <c r="I1185" s="9"/>
      <c r="J1185" s="9"/>
      <c r="K1185" s="9"/>
    </row>
    <row r="1186" spans="1:11" ht="180" customHeight="1" x14ac:dyDescent="0.25">
      <c r="A1186" s="9" t="s">
        <v>0</v>
      </c>
      <c r="B1186" s="9" t="s">
        <v>1</v>
      </c>
      <c r="C1186" s="10" t="s">
        <v>1095</v>
      </c>
      <c r="D1186" s="9" t="s">
        <v>1096</v>
      </c>
      <c r="E1186" s="9" t="s">
        <v>1073</v>
      </c>
      <c r="F1186" s="9" t="s">
        <v>1002</v>
      </c>
      <c r="G1186" s="9">
        <v>4</v>
      </c>
      <c r="H1186" s="9" t="s">
        <v>5</v>
      </c>
      <c r="I1186" s="9" t="s">
        <v>104</v>
      </c>
      <c r="J1186" s="9"/>
      <c r="K1186" s="9"/>
    </row>
    <row r="1187" spans="1:11" x14ac:dyDescent="0.25">
      <c r="A1187" s="9"/>
      <c r="B1187" s="9"/>
      <c r="C1187" s="10"/>
      <c r="D1187" s="9"/>
      <c r="E1187" s="9"/>
      <c r="F1187" s="9"/>
      <c r="G1187" s="9"/>
      <c r="H1187" s="9"/>
      <c r="I1187" s="9"/>
      <c r="J1187" s="9"/>
      <c r="K1187" s="9"/>
    </row>
    <row r="1188" spans="1:11" ht="195" customHeight="1" x14ac:dyDescent="0.25">
      <c r="A1188" s="9" t="s">
        <v>0</v>
      </c>
      <c r="B1188" s="9" t="s">
        <v>7</v>
      </c>
      <c r="C1188" s="10" t="s">
        <v>1097</v>
      </c>
      <c r="D1188" s="9" t="s">
        <v>1098</v>
      </c>
      <c r="E1188" s="9" t="s">
        <v>1063</v>
      </c>
      <c r="F1188" s="11">
        <v>42142</v>
      </c>
      <c r="G1188" s="9">
        <v>4</v>
      </c>
      <c r="H1188" s="9" t="s">
        <v>5</v>
      </c>
    </row>
    <row r="1189" spans="1:11" x14ac:dyDescent="0.25">
      <c r="A1189" s="9"/>
      <c r="B1189" s="9"/>
      <c r="C1189" s="10"/>
      <c r="D1189" s="9"/>
      <c r="E1189" s="9"/>
      <c r="F1189" s="11"/>
      <c r="G1189" s="9"/>
      <c r="H1189" s="9"/>
    </row>
    <row r="1192" spans="1:11" ht="195" customHeight="1" x14ac:dyDescent="0.25">
      <c r="A1192" s="9" t="s">
        <v>0</v>
      </c>
      <c r="B1192" s="9" t="s">
        <v>7</v>
      </c>
      <c r="C1192" s="10" t="s">
        <v>1099</v>
      </c>
      <c r="D1192" s="9" t="s">
        <v>1100</v>
      </c>
      <c r="E1192" s="9" t="s">
        <v>594</v>
      </c>
      <c r="F1192" s="11">
        <v>42088</v>
      </c>
      <c r="G1192" s="9">
        <v>4</v>
      </c>
      <c r="H1192" s="9" t="s">
        <v>5</v>
      </c>
      <c r="I1192" s="9" t="s">
        <v>112</v>
      </c>
      <c r="J1192" s="9"/>
      <c r="K1192" s="9"/>
    </row>
    <row r="1193" spans="1:11" x14ac:dyDescent="0.25">
      <c r="A1193" s="9"/>
      <c r="B1193" s="9"/>
      <c r="C1193" s="10"/>
      <c r="D1193" s="9"/>
      <c r="E1193" s="9"/>
      <c r="F1193" s="11"/>
      <c r="G1193" s="9"/>
      <c r="H1193" s="9"/>
      <c r="I1193" s="9"/>
      <c r="J1193" s="9"/>
      <c r="K1193" s="9"/>
    </row>
    <row r="1194" spans="1:11" ht="210" customHeight="1" x14ac:dyDescent="0.25">
      <c r="A1194" s="9" t="s">
        <v>0</v>
      </c>
      <c r="B1194" s="9" t="s">
        <v>7</v>
      </c>
      <c r="C1194" s="10" t="s">
        <v>1101</v>
      </c>
      <c r="D1194" s="9" t="s">
        <v>1102</v>
      </c>
      <c r="E1194" s="9" t="s">
        <v>594</v>
      </c>
      <c r="F1194" s="11">
        <v>42302</v>
      </c>
      <c r="G1194" s="9">
        <v>4</v>
      </c>
      <c r="H1194" s="9" t="s">
        <v>5</v>
      </c>
      <c r="I1194" s="9" t="s">
        <v>37</v>
      </c>
      <c r="J1194" s="9"/>
      <c r="K1194" s="9"/>
    </row>
    <row r="1195" spans="1:11" x14ac:dyDescent="0.25">
      <c r="A1195" s="9"/>
      <c r="B1195" s="9"/>
      <c r="C1195" s="10"/>
      <c r="D1195" s="9"/>
      <c r="E1195" s="9"/>
      <c r="F1195" s="11"/>
      <c r="G1195" s="9"/>
      <c r="H1195" s="9"/>
      <c r="I1195" s="9"/>
      <c r="J1195" s="9"/>
      <c r="K1195" s="9"/>
    </row>
    <row r="1196" spans="1:11" ht="210" customHeight="1" x14ac:dyDescent="0.25">
      <c r="A1196" s="9" t="s">
        <v>0</v>
      </c>
      <c r="B1196" s="9" t="s">
        <v>7</v>
      </c>
      <c r="C1196" s="10" t="s">
        <v>1103</v>
      </c>
      <c r="D1196" s="9" t="s">
        <v>1104</v>
      </c>
      <c r="E1196" s="9" t="s">
        <v>591</v>
      </c>
      <c r="F1196" s="11">
        <v>42338</v>
      </c>
      <c r="G1196" s="9">
        <v>4</v>
      </c>
      <c r="H1196" s="9" t="s">
        <v>5</v>
      </c>
      <c r="I1196" s="9" t="s">
        <v>6</v>
      </c>
      <c r="J1196" s="9"/>
      <c r="K1196" s="9"/>
    </row>
    <row r="1197" spans="1:11" x14ac:dyDescent="0.25">
      <c r="A1197" s="9"/>
      <c r="B1197" s="9"/>
      <c r="C1197" s="10"/>
      <c r="D1197" s="9"/>
      <c r="E1197" s="9"/>
      <c r="F1197" s="11"/>
      <c r="G1197" s="9"/>
      <c r="H1197" s="9"/>
      <c r="I1197" s="9"/>
      <c r="J1197" s="9"/>
      <c r="K1197" s="9"/>
    </row>
    <row r="1198" spans="1:11" ht="195" customHeight="1" x14ac:dyDescent="0.25">
      <c r="A1198" s="9" t="s">
        <v>0</v>
      </c>
      <c r="B1198" s="9" t="s">
        <v>7</v>
      </c>
      <c r="C1198" s="10" t="s">
        <v>1105</v>
      </c>
      <c r="D1198" s="9" t="s">
        <v>1106</v>
      </c>
      <c r="E1198" s="9" t="s">
        <v>1107</v>
      </c>
      <c r="F1198" s="9" t="s">
        <v>1108</v>
      </c>
      <c r="G1198" s="9">
        <v>4</v>
      </c>
      <c r="H1198" s="9" t="s">
        <v>5</v>
      </c>
      <c r="I1198" s="9" t="s">
        <v>13</v>
      </c>
      <c r="J1198" s="9"/>
      <c r="K1198" s="9"/>
    </row>
    <row r="1199" spans="1:11" x14ac:dyDescent="0.25">
      <c r="A1199" s="9"/>
      <c r="B1199" s="9"/>
      <c r="C1199" s="10"/>
      <c r="D1199" s="9"/>
      <c r="E1199" s="9"/>
      <c r="F1199" s="9"/>
      <c r="G1199" s="9"/>
      <c r="H1199" s="9"/>
      <c r="I1199" s="9"/>
      <c r="J1199" s="9"/>
      <c r="K1199" s="9"/>
    </row>
    <row r="1200" spans="1:11" ht="195" customHeight="1" x14ac:dyDescent="0.25">
      <c r="A1200" s="9" t="s">
        <v>0</v>
      </c>
      <c r="B1200" s="9" t="s">
        <v>7</v>
      </c>
      <c r="C1200" s="10" t="s">
        <v>1109</v>
      </c>
      <c r="D1200" s="9" t="s">
        <v>1110</v>
      </c>
      <c r="E1200" s="9" t="s">
        <v>927</v>
      </c>
      <c r="F1200" s="11">
        <v>42124</v>
      </c>
      <c r="G1200" s="9">
        <v>4</v>
      </c>
      <c r="H1200" s="9" t="s">
        <v>5</v>
      </c>
      <c r="I1200" s="9" t="s">
        <v>63</v>
      </c>
      <c r="J1200" s="9"/>
      <c r="K1200" s="9"/>
    </row>
    <row r="1201" spans="1:11" x14ac:dyDescent="0.25">
      <c r="A1201" s="9"/>
      <c r="B1201" s="9"/>
      <c r="C1201" s="10"/>
      <c r="D1201" s="9"/>
      <c r="E1201" s="9"/>
      <c r="F1201" s="11"/>
      <c r="G1201" s="9"/>
      <c r="H1201" s="9"/>
      <c r="I1201" s="9"/>
      <c r="J1201" s="9"/>
      <c r="K1201" s="9"/>
    </row>
    <row r="1202" spans="1:11" ht="195" customHeight="1" x14ac:dyDescent="0.25">
      <c r="A1202" s="9" t="s">
        <v>0</v>
      </c>
      <c r="B1202" s="9" t="s">
        <v>7</v>
      </c>
      <c r="C1202" s="10" t="s">
        <v>1111</v>
      </c>
      <c r="D1202" s="9" t="s">
        <v>1112</v>
      </c>
      <c r="E1202" s="9" t="s">
        <v>927</v>
      </c>
      <c r="F1202" s="9" t="s">
        <v>1113</v>
      </c>
      <c r="G1202" s="9">
        <v>4</v>
      </c>
      <c r="H1202" s="9" t="s">
        <v>5</v>
      </c>
      <c r="I1202" s="9" t="s">
        <v>30</v>
      </c>
      <c r="J1202" s="9"/>
      <c r="K1202" s="9"/>
    </row>
    <row r="1203" spans="1:11" x14ac:dyDescent="0.25">
      <c r="A1203" s="9"/>
      <c r="B1203" s="9"/>
      <c r="C1203" s="10"/>
      <c r="D1203" s="9"/>
      <c r="E1203" s="9"/>
      <c r="F1203" s="9"/>
      <c r="G1203" s="9"/>
      <c r="H1203" s="9"/>
      <c r="I1203" s="9"/>
      <c r="J1203" s="9"/>
      <c r="K1203" s="9"/>
    </row>
    <row r="1204" spans="1:11" ht="195" customHeight="1" x14ac:dyDescent="0.25">
      <c r="A1204" s="9" t="s">
        <v>0</v>
      </c>
      <c r="B1204" s="9" t="s">
        <v>7</v>
      </c>
      <c r="C1204" s="10" t="s">
        <v>1114</v>
      </c>
      <c r="D1204" s="9" t="s">
        <v>926</v>
      </c>
      <c r="E1204" s="9" t="s">
        <v>927</v>
      </c>
      <c r="F1204" s="9" t="s">
        <v>1115</v>
      </c>
      <c r="G1204" s="9">
        <v>4</v>
      </c>
      <c r="H1204" s="9" t="s">
        <v>5</v>
      </c>
      <c r="I1204" s="9" t="s">
        <v>34</v>
      </c>
      <c r="J1204" s="9"/>
      <c r="K1204" s="9"/>
    </row>
    <row r="1205" spans="1:11" x14ac:dyDescent="0.25">
      <c r="A1205" s="9"/>
      <c r="B1205" s="9"/>
      <c r="C1205" s="10"/>
      <c r="D1205" s="9"/>
      <c r="E1205" s="9"/>
      <c r="F1205" s="9"/>
      <c r="G1205" s="9"/>
      <c r="H1205" s="9"/>
      <c r="I1205" s="9"/>
      <c r="J1205" s="9"/>
      <c r="K1205" s="9"/>
    </row>
    <row r="1206" spans="1:11" ht="195" customHeight="1" x14ac:dyDescent="0.25">
      <c r="A1206" s="9" t="s">
        <v>0</v>
      </c>
      <c r="B1206" s="9" t="s">
        <v>7</v>
      </c>
      <c r="C1206" s="10" t="s">
        <v>1116</v>
      </c>
      <c r="D1206" s="9" t="s">
        <v>1117</v>
      </c>
      <c r="E1206" s="9" t="s">
        <v>1118</v>
      </c>
      <c r="F1206" s="9" t="s">
        <v>1119</v>
      </c>
      <c r="G1206" s="9">
        <v>4</v>
      </c>
      <c r="H1206" s="9" t="s">
        <v>5</v>
      </c>
    </row>
    <row r="1207" spans="1:11" x14ac:dyDescent="0.25">
      <c r="A1207" s="9"/>
      <c r="B1207" s="9"/>
      <c r="C1207" s="10"/>
      <c r="D1207" s="9"/>
      <c r="E1207" s="9"/>
      <c r="F1207" s="9"/>
      <c r="G1207" s="9"/>
      <c r="H1207" s="9"/>
    </row>
    <row r="1209" spans="1:11" ht="195" customHeight="1" x14ac:dyDescent="0.25">
      <c r="A1209" s="9" t="s">
        <v>0</v>
      </c>
      <c r="B1209" s="9" t="s">
        <v>7</v>
      </c>
      <c r="C1209" s="10" t="s">
        <v>1120</v>
      </c>
      <c r="D1209" s="9" t="s">
        <v>1121</v>
      </c>
      <c r="E1209" s="9" t="s">
        <v>1118</v>
      </c>
      <c r="F1209" s="11">
        <v>42083</v>
      </c>
      <c r="G1209" s="9">
        <v>4</v>
      </c>
      <c r="H1209" s="9" t="s">
        <v>5</v>
      </c>
    </row>
    <row r="1210" spans="1:11" x14ac:dyDescent="0.25">
      <c r="A1210" s="9"/>
      <c r="B1210" s="9"/>
      <c r="C1210" s="10"/>
      <c r="D1210" s="9"/>
      <c r="E1210" s="9"/>
      <c r="F1210" s="11"/>
      <c r="G1210" s="9"/>
      <c r="H1210" s="9"/>
    </row>
    <row r="1213" spans="1:11" ht="195" customHeight="1" x14ac:dyDescent="0.25">
      <c r="A1213" s="9" t="s">
        <v>0</v>
      </c>
      <c r="B1213" s="9" t="s">
        <v>7</v>
      </c>
      <c r="C1213" s="10" t="s">
        <v>1122</v>
      </c>
      <c r="D1213" s="9" t="s">
        <v>1123</v>
      </c>
      <c r="E1213" s="9" t="s">
        <v>1124</v>
      </c>
      <c r="F1213" s="11">
        <v>42024</v>
      </c>
      <c r="G1213" s="9">
        <v>4</v>
      </c>
      <c r="H1213" s="9" t="s">
        <v>5</v>
      </c>
      <c r="I1213" s="9" t="s">
        <v>6</v>
      </c>
      <c r="J1213" s="9" t="s">
        <v>26</v>
      </c>
      <c r="K1213" s="9"/>
    </row>
    <row r="1214" spans="1:11" x14ac:dyDescent="0.25">
      <c r="A1214" s="9"/>
      <c r="B1214" s="9"/>
      <c r="C1214" s="10"/>
      <c r="D1214" s="9"/>
      <c r="E1214" s="9"/>
      <c r="F1214" s="11"/>
      <c r="G1214" s="9"/>
      <c r="H1214" s="9"/>
      <c r="I1214" s="9"/>
      <c r="J1214" s="9"/>
      <c r="K1214" s="9"/>
    </row>
    <row r="1215" spans="1:11" ht="195" customHeight="1" x14ac:dyDescent="0.25">
      <c r="A1215" s="9" t="s">
        <v>0</v>
      </c>
      <c r="B1215" s="9" t="s">
        <v>1</v>
      </c>
      <c r="C1215" s="10" t="s">
        <v>1125</v>
      </c>
      <c r="D1215" s="9" t="s">
        <v>1126</v>
      </c>
      <c r="E1215" s="9" t="s">
        <v>1127</v>
      </c>
      <c r="F1215" s="9" t="s">
        <v>1002</v>
      </c>
      <c r="G1215" s="9">
        <v>4</v>
      </c>
      <c r="H1215" s="9" t="s">
        <v>5</v>
      </c>
      <c r="I1215" s="9" t="s">
        <v>50</v>
      </c>
      <c r="J1215" s="9"/>
      <c r="K1215" s="9"/>
    </row>
    <row r="1216" spans="1:11" x14ac:dyDescent="0.25">
      <c r="A1216" s="9"/>
      <c r="B1216" s="9"/>
      <c r="C1216" s="10"/>
      <c r="D1216" s="9"/>
      <c r="E1216" s="9"/>
      <c r="F1216" s="9"/>
      <c r="G1216" s="9"/>
      <c r="H1216" s="9"/>
      <c r="I1216" s="9"/>
      <c r="J1216" s="9"/>
      <c r="K1216" s="9"/>
    </row>
    <row r="1217" spans="1:11" ht="195" customHeight="1" x14ac:dyDescent="0.25">
      <c r="A1217" s="9" t="s">
        <v>0</v>
      </c>
      <c r="B1217" s="9" t="s">
        <v>7</v>
      </c>
      <c r="C1217" s="10" t="s">
        <v>1128</v>
      </c>
      <c r="D1217" s="9" t="s">
        <v>1129</v>
      </c>
      <c r="E1217" s="9" t="s">
        <v>585</v>
      </c>
      <c r="F1217" s="11">
        <v>42205</v>
      </c>
      <c r="G1217" s="9">
        <v>4</v>
      </c>
      <c r="H1217" s="9" t="s">
        <v>5</v>
      </c>
      <c r="I1217" s="9" t="s">
        <v>37</v>
      </c>
      <c r="J1217" s="9"/>
      <c r="K1217" s="9"/>
    </row>
    <row r="1218" spans="1:11" x14ac:dyDescent="0.25">
      <c r="A1218" s="9"/>
      <c r="B1218" s="9"/>
      <c r="C1218" s="10"/>
      <c r="D1218" s="9"/>
      <c r="E1218" s="9"/>
      <c r="F1218" s="11"/>
      <c r="G1218" s="9"/>
      <c r="H1218" s="9"/>
      <c r="I1218" s="9"/>
      <c r="J1218" s="9"/>
      <c r="K1218" s="9"/>
    </row>
    <row r="1219" spans="1:11" ht="195" customHeight="1" x14ac:dyDescent="0.25">
      <c r="A1219" s="9" t="s">
        <v>0</v>
      </c>
      <c r="B1219" s="9" t="s">
        <v>7</v>
      </c>
      <c r="C1219" s="10" t="s">
        <v>1130</v>
      </c>
      <c r="D1219" s="9" t="s">
        <v>1131</v>
      </c>
      <c r="E1219" s="9" t="s">
        <v>1124</v>
      </c>
      <c r="F1219" s="11">
        <v>42024</v>
      </c>
      <c r="G1219" s="9">
        <v>4</v>
      </c>
      <c r="H1219" s="9" t="s">
        <v>5</v>
      </c>
      <c r="I1219" s="9" t="s">
        <v>37</v>
      </c>
      <c r="J1219" s="9"/>
      <c r="K1219" s="9"/>
    </row>
    <row r="1220" spans="1:11" x14ac:dyDescent="0.25">
      <c r="A1220" s="9"/>
      <c r="B1220" s="9"/>
      <c r="C1220" s="10"/>
      <c r="D1220" s="9"/>
      <c r="E1220" s="9"/>
      <c r="F1220" s="11"/>
      <c r="G1220" s="9"/>
      <c r="H1220" s="9"/>
      <c r="I1220" s="9"/>
      <c r="J1220" s="9"/>
      <c r="K1220" s="9"/>
    </row>
    <row r="1221" spans="1:11" ht="195" customHeight="1" x14ac:dyDescent="0.25">
      <c r="A1221" s="9" t="s">
        <v>0</v>
      </c>
      <c r="B1221" s="9" t="s">
        <v>7</v>
      </c>
      <c r="C1221" s="10" t="s">
        <v>1132</v>
      </c>
      <c r="D1221" s="9" t="s">
        <v>1133</v>
      </c>
      <c r="E1221" s="9" t="s">
        <v>1127</v>
      </c>
      <c r="F1221" s="11">
        <v>42205</v>
      </c>
      <c r="G1221" s="9">
        <v>4</v>
      </c>
      <c r="H1221" s="9" t="s">
        <v>5</v>
      </c>
      <c r="I1221" s="9" t="s">
        <v>25</v>
      </c>
      <c r="J1221" s="9"/>
      <c r="K1221" s="9"/>
    </row>
    <row r="1222" spans="1:11" x14ac:dyDescent="0.25">
      <c r="A1222" s="9"/>
      <c r="B1222" s="9"/>
      <c r="C1222" s="10"/>
      <c r="D1222" s="9"/>
      <c r="E1222" s="9"/>
      <c r="F1222" s="11"/>
      <c r="G1222" s="9"/>
      <c r="H1222" s="9"/>
      <c r="I1222" s="9"/>
      <c r="J1222" s="9"/>
      <c r="K1222" s="9"/>
    </row>
    <row r="1223" spans="1:11" ht="195" customHeight="1" x14ac:dyDescent="0.25">
      <c r="A1223" s="9" t="s">
        <v>0</v>
      </c>
      <c r="B1223" s="9" t="s">
        <v>7</v>
      </c>
      <c r="C1223" s="10" t="s">
        <v>1134</v>
      </c>
      <c r="D1223" s="9" t="s">
        <v>1135</v>
      </c>
      <c r="E1223" s="9" t="s">
        <v>1136</v>
      </c>
      <c r="F1223" s="9" t="s">
        <v>1088</v>
      </c>
      <c r="G1223" s="9">
        <v>4</v>
      </c>
      <c r="H1223" s="9" t="s">
        <v>5</v>
      </c>
      <c r="I1223" s="9" t="s">
        <v>25</v>
      </c>
      <c r="J1223" s="9"/>
      <c r="K1223" s="9"/>
    </row>
    <row r="1224" spans="1:11" x14ac:dyDescent="0.25">
      <c r="A1224" s="9"/>
      <c r="B1224" s="9"/>
      <c r="C1224" s="10"/>
      <c r="D1224" s="9"/>
      <c r="E1224" s="9"/>
      <c r="F1224" s="9"/>
      <c r="G1224" s="9"/>
      <c r="H1224" s="9"/>
      <c r="I1224" s="9"/>
      <c r="J1224" s="9"/>
      <c r="K1224" s="9"/>
    </row>
    <row r="1225" spans="1:11" ht="195" customHeight="1" x14ac:dyDescent="0.25">
      <c r="A1225" s="9" t="s">
        <v>0</v>
      </c>
      <c r="B1225" s="9" t="s">
        <v>1</v>
      </c>
      <c r="C1225" s="10" t="s">
        <v>1137</v>
      </c>
      <c r="D1225" s="9" t="s">
        <v>1138</v>
      </c>
      <c r="E1225" s="9" t="s">
        <v>585</v>
      </c>
      <c r="F1225" s="9" t="s">
        <v>475</v>
      </c>
      <c r="G1225" s="9">
        <v>4</v>
      </c>
      <c r="H1225" s="9" t="s">
        <v>5</v>
      </c>
      <c r="I1225" s="9" t="s">
        <v>25</v>
      </c>
      <c r="J1225" s="9"/>
      <c r="K1225" s="9"/>
    </row>
    <row r="1226" spans="1:11" x14ac:dyDescent="0.25">
      <c r="A1226" s="9"/>
      <c r="B1226" s="9"/>
      <c r="C1226" s="10"/>
      <c r="D1226" s="9"/>
      <c r="E1226" s="9"/>
      <c r="F1226" s="9"/>
      <c r="G1226" s="9"/>
      <c r="H1226" s="9"/>
      <c r="I1226" s="9"/>
      <c r="J1226" s="9"/>
      <c r="K1226" s="9"/>
    </row>
    <row r="1227" spans="1:11" ht="195" customHeight="1" x14ac:dyDescent="0.25">
      <c r="A1227" s="9" t="s">
        <v>0</v>
      </c>
      <c r="B1227" s="9" t="s">
        <v>7</v>
      </c>
      <c r="C1227" s="10" t="s">
        <v>1139</v>
      </c>
      <c r="D1227" s="9" t="s">
        <v>1140</v>
      </c>
      <c r="E1227" s="9" t="s">
        <v>582</v>
      </c>
      <c r="F1227" s="11">
        <v>42109</v>
      </c>
      <c r="G1227" s="9">
        <v>4</v>
      </c>
      <c r="H1227" s="9" t="s">
        <v>5</v>
      </c>
      <c r="I1227" s="9" t="s">
        <v>13</v>
      </c>
      <c r="J1227" s="9"/>
      <c r="K1227" s="9"/>
    </row>
    <row r="1228" spans="1:11" x14ac:dyDescent="0.25">
      <c r="A1228" s="9"/>
      <c r="B1228" s="9"/>
      <c r="C1228" s="10"/>
      <c r="D1228" s="9"/>
      <c r="E1228" s="9"/>
      <c r="F1228" s="11"/>
      <c r="G1228" s="9"/>
      <c r="H1228" s="9"/>
      <c r="I1228" s="9"/>
      <c r="J1228" s="9"/>
      <c r="K1228" s="9"/>
    </row>
    <row r="1229" spans="1:11" ht="195" customHeight="1" x14ac:dyDescent="0.25">
      <c r="A1229" s="9" t="s">
        <v>0</v>
      </c>
      <c r="B1229" s="9" t="s">
        <v>1</v>
      </c>
      <c r="C1229" s="10" t="s">
        <v>1141</v>
      </c>
      <c r="D1229" s="9" t="s">
        <v>1142</v>
      </c>
      <c r="E1229" s="9" t="s">
        <v>1127</v>
      </c>
      <c r="F1229" s="9">
        <f>-3 / 15</f>
        <v>-0.2</v>
      </c>
      <c r="G1229" s="9">
        <v>4</v>
      </c>
      <c r="H1229" s="9" t="s">
        <v>5</v>
      </c>
      <c r="I1229" s="9" t="s">
        <v>21</v>
      </c>
      <c r="J1229" s="9"/>
      <c r="K1229" s="9"/>
    </row>
    <row r="1230" spans="1:11" x14ac:dyDescent="0.25">
      <c r="A1230" s="9"/>
      <c r="B1230" s="9"/>
      <c r="C1230" s="10"/>
      <c r="D1230" s="9"/>
      <c r="E1230" s="9"/>
      <c r="F1230" s="9"/>
      <c r="G1230" s="9"/>
      <c r="H1230" s="9"/>
      <c r="I1230" s="9"/>
      <c r="J1230" s="9"/>
      <c r="K1230" s="9"/>
    </row>
    <row r="1231" spans="1:11" ht="180" customHeight="1" x14ac:dyDescent="0.25">
      <c r="A1231" s="9" t="s">
        <v>0</v>
      </c>
      <c r="B1231" s="9" t="s">
        <v>1</v>
      </c>
      <c r="C1231" s="10" t="s">
        <v>1143</v>
      </c>
      <c r="D1231" s="9" t="s">
        <v>1144</v>
      </c>
      <c r="E1231" s="9" t="s">
        <v>1124</v>
      </c>
      <c r="F1231" s="9">
        <f>-1 / 15</f>
        <v>-6.6666666666666666E-2</v>
      </c>
      <c r="G1231" s="9">
        <v>4</v>
      </c>
      <c r="H1231" s="9" t="s">
        <v>5</v>
      </c>
      <c r="I1231" s="9" t="s">
        <v>63</v>
      </c>
      <c r="J1231" s="9"/>
      <c r="K1231" s="9"/>
    </row>
    <row r="1232" spans="1:11" x14ac:dyDescent="0.25">
      <c r="A1232" s="9"/>
      <c r="B1232" s="9"/>
      <c r="C1232" s="10"/>
      <c r="D1232" s="9"/>
      <c r="E1232" s="9"/>
      <c r="F1232" s="9"/>
      <c r="G1232" s="9"/>
      <c r="H1232" s="9"/>
      <c r="I1232" s="9"/>
      <c r="J1232" s="9"/>
      <c r="K1232" s="9"/>
    </row>
    <row r="1233" spans="1:11" ht="180" customHeight="1" x14ac:dyDescent="0.25">
      <c r="A1233" s="9" t="s">
        <v>0</v>
      </c>
      <c r="B1233" s="9" t="s">
        <v>1</v>
      </c>
      <c r="C1233" s="10" t="s">
        <v>1145</v>
      </c>
      <c r="D1233" s="9" t="s">
        <v>1146</v>
      </c>
      <c r="E1233" s="9" t="s">
        <v>582</v>
      </c>
      <c r="F1233" s="9" t="s">
        <v>1033</v>
      </c>
      <c r="G1233" s="9">
        <v>4</v>
      </c>
      <c r="H1233" s="9" t="s">
        <v>5</v>
      </c>
    </row>
    <row r="1234" spans="1:11" x14ac:dyDescent="0.25">
      <c r="A1234" s="9"/>
      <c r="B1234" s="9"/>
      <c r="C1234" s="10"/>
      <c r="D1234" s="9"/>
      <c r="E1234" s="9"/>
      <c r="F1234" s="9"/>
      <c r="G1234" s="9"/>
      <c r="H1234" s="9"/>
    </row>
    <row r="1237" spans="1:11" ht="225" customHeight="1" x14ac:dyDescent="0.25">
      <c r="A1237" s="9" t="s">
        <v>0</v>
      </c>
      <c r="B1237" s="9" t="s">
        <v>7</v>
      </c>
      <c r="C1237" s="10" t="s">
        <v>1147</v>
      </c>
      <c r="D1237" s="9" t="s">
        <v>15</v>
      </c>
      <c r="E1237" s="9" t="s">
        <v>582</v>
      </c>
      <c r="F1237" s="9" t="s">
        <v>73</v>
      </c>
      <c r="G1237" s="9">
        <v>2</v>
      </c>
      <c r="H1237" s="9" t="s">
        <v>17</v>
      </c>
      <c r="I1237" s="9"/>
      <c r="J1237" s="9"/>
      <c r="K1237" s="9"/>
    </row>
    <row r="1238" spans="1:11" x14ac:dyDescent="0.25">
      <c r="A1238" s="9"/>
      <c r="B1238" s="9"/>
      <c r="C1238" s="10"/>
      <c r="D1238" s="9"/>
      <c r="E1238" s="9"/>
      <c r="F1238" s="9"/>
      <c r="G1238" s="9"/>
      <c r="H1238" s="9"/>
      <c r="I1238" s="9"/>
      <c r="J1238" s="9"/>
      <c r="K1238" s="9"/>
    </row>
    <row r="1239" spans="1:11" ht="225" customHeight="1" x14ac:dyDescent="0.25">
      <c r="A1239" s="9" t="s">
        <v>0</v>
      </c>
      <c r="B1239" s="9" t="s">
        <v>7</v>
      </c>
      <c r="C1239" s="10" t="s">
        <v>1148</v>
      </c>
      <c r="D1239" s="9" t="s">
        <v>15</v>
      </c>
      <c r="E1239" s="9" t="s">
        <v>1136</v>
      </c>
      <c r="F1239" s="9" t="s">
        <v>71</v>
      </c>
      <c r="G1239" s="9">
        <v>2</v>
      </c>
      <c r="H1239" s="9" t="s">
        <v>17</v>
      </c>
      <c r="I1239" s="9"/>
      <c r="J1239" s="9"/>
      <c r="K1239" s="9"/>
    </row>
    <row r="1240" spans="1:11" x14ac:dyDescent="0.25">
      <c r="A1240" s="9"/>
      <c r="B1240" s="9"/>
      <c r="C1240" s="10"/>
      <c r="D1240" s="9"/>
      <c r="E1240" s="9"/>
      <c r="F1240" s="9"/>
      <c r="G1240" s="9"/>
      <c r="H1240" s="9"/>
      <c r="I1240" s="9"/>
      <c r="J1240" s="9"/>
      <c r="K1240" s="9"/>
    </row>
    <row r="1241" spans="1:11" ht="225" customHeight="1" x14ac:dyDescent="0.25">
      <c r="A1241" s="9" t="s">
        <v>0</v>
      </c>
      <c r="B1241" s="9" t="s">
        <v>7</v>
      </c>
      <c r="C1241" s="10" t="s">
        <v>1149</v>
      </c>
      <c r="D1241" s="9" t="s">
        <v>15</v>
      </c>
      <c r="E1241" s="9" t="s">
        <v>585</v>
      </c>
      <c r="F1241" s="9" t="s">
        <v>71</v>
      </c>
      <c r="G1241" s="9">
        <v>2</v>
      </c>
      <c r="H1241" s="9" t="s">
        <v>17</v>
      </c>
      <c r="I1241" s="9"/>
      <c r="J1241" s="9"/>
      <c r="K1241" s="9"/>
    </row>
    <row r="1242" spans="1:11" x14ac:dyDescent="0.25">
      <c r="A1242" s="9"/>
      <c r="B1242" s="9"/>
      <c r="C1242" s="10"/>
      <c r="D1242" s="9"/>
      <c r="E1242" s="9"/>
      <c r="F1242" s="9"/>
      <c r="G1242" s="9"/>
      <c r="H1242" s="9"/>
      <c r="I1242" s="9"/>
      <c r="J1242" s="9"/>
      <c r="K1242" s="9"/>
    </row>
    <row r="1243" spans="1:11" ht="225" customHeight="1" x14ac:dyDescent="0.25">
      <c r="A1243" s="9" t="s">
        <v>0</v>
      </c>
      <c r="B1243" s="9" t="s">
        <v>7</v>
      </c>
      <c r="C1243" s="10" t="s">
        <v>1150</v>
      </c>
      <c r="D1243" s="9" t="s">
        <v>15</v>
      </c>
      <c r="E1243" s="9" t="s">
        <v>1127</v>
      </c>
      <c r="F1243" s="9" t="s">
        <v>71</v>
      </c>
      <c r="G1243" s="9">
        <v>4</v>
      </c>
      <c r="H1243" s="9" t="s">
        <v>17</v>
      </c>
      <c r="I1243" s="9"/>
      <c r="J1243" s="9"/>
      <c r="K1243" s="9"/>
    </row>
    <row r="1244" spans="1:11" x14ac:dyDescent="0.25">
      <c r="A1244" s="9"/>
      <c r="B1244" s="9"/>
      <c r="C1244" s="10"/>
      <c r="D1244" s="9"/>
      <c r="E1244" s="9"/>
      <c r="F1244" s="9"/>
      <c r="G1244" s="9"/>
      <c r="H1244" s="9"/>
      <c r="I1244" s="9"/>
      <c r="J1244" s="9"/>
      <c r="K1244" s="9"/>
    </row>
    <row r="1245" spans="1:11" ht="225" customHeight="1" x14ac:dyDescent="0.25">
      <c r="A1245" s="9" t="s">
        <v>0</v>
      </c>
      <c r="B1245" s="9" t="s">
        <v>7</v>
      </c>
      <c r="C1245" s="10" t="s">
        <v>1151</v>
      </c>
      <c r="D1245" s="9" t="s">
        <v>15</v>
      </c>
      <c r="E1245" s="9" t="s">
        <v>1124</v>
      </c>
      <c r="F1245" s="9" t="s">
        <v>71</v>
      </c>
      <c r="G1245" s="9">
        <v>4</v>
      </c>
      <c r="H1245" s="9" t="s">
        <v>17</v>
      </c>
      <c r="I1245" s="9"/>
      <c r="J1245" s="9"/>
      <c r="K1245" s="9"/>
    </row>
    <row r="1246" spans="1:11" x14ac:dyDescent="0.25">
      <c r="A1246" s="9"/>
      <c r="B1246" s="9"/>
      <c r="C1246" s="10"/>
      <c r="D1246" s="9"/>
      <c r="E1246" s="9"/>
      <c r="F1246" s="9"/>
      <c r="G1246" s="9"/>
      <c r="H1246" s="9"/>
      <c r="I1246" s="9"/>
      <c r="J1246" s="9"/>
      <c r="K1246" s="9"/>
    </row>
    <row r="1247" spans="1:11" ht="225" customHeight="1" x14ac:dyDescent="0.25">
      <c r="A1247" s="9" t="s">
        <v>0</v>
      </c>
      <c r="B1247" s="9" t="s">
        <v>7</v>
      </c>
      <c r="C1247" s="10" t="s">
        <v>1152</v>
      </c>
      <c r="D1247" s="9" t="s">
        <v>15</v>
      </c>
      <c r="E1247" s="9" t="s">
        <v>582</v>
      </c>
      <c r="F1247" s="9" t="s">
        <v>16</v>
      </c>
      <c r="G1247" s="9">
        <v>4</v>
      </c>
      <c r="H1247" s="9" t="s">
        <v>17</v>
      </c>
      <c r="I1247" s="9"/>
      <c r="J1247" s="9"/>
      <c r="K1247" s="9"/>
    </row>
    <row r="1248" spans="1:11" x14ac:dyDescent="0.25">
      <c r="A1248" s="9"/>
      <c r="B1248" s="9"/>
      <c r="C1248" s="10"/>
      <c r="D1248" s="9"/>
      <c r="E1248" s="9"/>
      <c r="F1248" s="9"/>
      <c r="G1248" s="9"/>
      <c r="H1248" s="9"/>
      <c r="I1248" s="9"/>
      <c r="J1248" s="9"/>
      <c r="K1248" s="9"/>
    </row>
    <row r="1249" spans="1:12" ht="225" customHeight="1" x14ac:dyDescent="0.25">
      <c r="A1249" s="9" t="s">
        <v>0</v>
      </c>
      <c r="B1249" s="9" t="s">
        <v>7</v>
      </c>
      <c r="C1249" s="10" t="s">
        <v>1153</v>
      </c>
      <c r="D1249" s="9" t="s">
        <v>15</v>
      </c>
      <c r="E1249" s="9" t="s">
        <v>1136</v>
      </c>
      <c r="F1249" s="9" t="s">
        <v>71</v>
      </c>
      <c r="G1249" s="9">
        <v>4</v>
      </c>
      <c r="H1249" s="9" t="s">
        <v>17</v>
      </c>
      <c r="I1249" s="9"/>
      <c r="J1249" s="9"/>
      <c r="K1249" s="9"/>
    </row>
    <row r="1250" spans="1:12" x14ac:dyDescent="0.25">
      <c r="A1250" s="9"/>
      <c r="B1250" s="9"/>
      <c r="C1250" s="10"/>
      <c r="D1250" s="9"/>
      <c r="E1250" s="9"/>
      <c r="F1250" s="9"/>
      <c r="G1250" s="9"/>
      <c r="H1250" s="9"/>
      <c r="I1250" s="9"/>
      <c r="J1250" s="9"/>
      <c r="K1250" s="9"/>
    </row>
    <row r="1251" spans="1:12" ht="225" customHeight="1" x14ac:dyDescent="0.25">
      <c r="A1251" s="9" t="s">
        <v>0</v>
      </c>
      <c r="B1251" s="9" t="s">
        <v>7</v>
      </c>
      <c r="C1251" s="10" t="s">
        <v>1154</v>
      </c>
      <c r="D1251" s="9" t="s">
        <v>15</v>
      </c>
      <c r="E1251" s="9" t="s">
        <v>585</v>
      </c>
      <c r="F1251" s="9" t="s">
        <v>71</v>
      </c>
      <c r="G1251" s="9">
        <v>4</v>
      </c>
      <c r="H1251" s="9" t="s">
        <v>17</v>
      </c>
      <c r="I1251" s="9"/>
      <c r="J1251" s="9"/>
      <c r="K1251" s="9"/>
    </row>
    <row r="1252" spans="1:12" x14ac:dyDescent="0.25">
      <c r="A1252" s="9"/>
      <c r="B1252" s="9"/>
      <c r="C1252" s="10"/>
      <c r="D1252" s="9"/>
      <c r="E1252" s="9"/>
      <c r="F1252" s="9"/>
      <c r="G1252" s="9"/>
      <c r="H1252" s="9"/>
      <c r="I1252" s="9"/>
      <c r="J1252" s="9"/>
      <c r="K1252" s="9"/>
    </row>
    <row r="1253" spans="1:12" ht="195" customHeight="1" x14ac:dyDescent="0.25">
      <c r="A1253" s="9" t="s">
        <v>0</v>
      </c>
      <c r="B1253" s="9" t="s">
        <v>7</v>
      </c>
      <c r="C1253" s="10" t="s">
        <v>1155</v>
      </c>
      <c r="D1253" s="9" t="s">
        <v>1156</v>
      </c>
      <c r="E1253" s="9" t="s">
        <v>1001</v>
      </c>
      <c r="F1253" s="11">
        <v>42029</v>
      </c>
      <c r="G1253" s="9">
        <v>4</v>
      </c>
      <c r="H1253" s="9" t="s">
        <v>5</v>
      </c>
      <c r="I1253" s="9" t="s">
        <v>37</v>
      </c>
      <c r="J1253" s="9"/>
      <c r="K1253" s="9"/>
    </row>
    <row r="1254" spans="1:12" x14ac:dyDescent="0.25">
      <c r="A1254" s="9"/>
      <c r="B1254" s="9"/>
      <c r="C1254" s="10"/>
      <c r="D1254" s="9"/>
      <c r="E1254" s="9"/>
      <c r="F1254" s="11"/>
      <c r="G1254" s="9"/>
      <c r="H1254" s="9"/>
      <c r="I1254" s="9"/>
      <c r="J1254" s="9"/>
      <c r="K1254" s="9"/>
    </row>
    <row r="1255" spans="1:12" ht="180" customHeight="1" x14ac:dyDescent="0.25">
      <c r="A1255" s="9" t="s">
        <v>0</v>
      </c>
      <c r="B1255" s="9" t="s">
        <v>7</v>
      </c>
      <c r="C1255" s="10" t="s">
        <v>1157</v>
      </c>
      <c r="D1255" s="9" t="s">
        <v>1158</v>
      </c>
      <c r="E1255" s="9" t="s">
        <v>1136</v>
      </c>
      <c r="F1255" s="11">
        <v>42029</v>
      </c>
      <c r="G1255" s="9">
        <v>4</v>
      </c>
      <c r="H1255" s="9" t="s">
        <v>5</v>
      </c>
      <c r="I1255" s="9" t="s">
        <v>34</v>
      </c>
      <c r="J1255" s="9"/>
      <c r="K1255" s="9"/>
    </row>
    <row r="1256" spans="1:12" x14ac:dyDescent="0.25">
      <c r="A1256" s="9"/>
      <c r="B1256" s="9"/>
      <c r="C1256" s="10"/>
      <c r="D1256" s="9"/>
      <c r="E1256" s="9"/>
      <c r="F1256" s="11"/>
      <c r="G1256" s="9"/>
      <c r="H1256" s="9"/>
      <c r="I1256" s="9"/>
      <c r="J1256" s="9"/>
      <c r="K1256" s="9"/>
    </row>
    <row r="1257" spans="1:12" ht="195" customHeight="1" x14ac:dyDescent="0.25">
      <c r="A1257" s="9" t="s">
        <v>0</v>
      </c>
      <c r="B1257" s="9" t="s">
        <v>7</v>
      </c>
      <c r="C1257" s="10" t="s">
        <v>1159</v>
      </c>
      <c r="D1257" s="9" t="s">
        <v>1160</v>
      </c>
      <c r="E1257" s="9" t="s">
        <v>242</v>
      </c>
      <c r="F1257" s="11">
        <v>42142</v>
      </c>
      <c r="G1257" s="9">
        <v>4</v>
      </c>
      <c r="J1257" t="s">
        <v>37</v>
      </c>
      <c r="K1257" t="s">
        <v>1222</v>
      </c>
    </row>
    <row r="1258" spans="1:12" x14ac:dyDescent="0.25">
      <c r="A1258" s="9"/>
      <c r="B1258" s="9"/>
      <c r="C1258" s="10"/>
      <c r="D1258" s="9"/>
      <c r="E1258" s="9"/>
      <c r="F1258" s="11"/>
      <c r="G1258" s="9"/>
      <c r="I1258">
        <f>SUM(I1:I1257)</f>
        <v>0</v>
      </c>
      <c r="J1258">
        <f t="shared" ref="J1258:L1258" si="0">SUM(J1:J1257)</f>
        <v>3</v>
      </c>
      <c r="K1258">
        <f t="shared" si="0"/>
        <v>10</v>
      </c>
      <c r="L1258">
        <f t="shared" si="0"/>
        <v>0</v>
      </c>
    </row>
    <row r="1259" spans="1:12" x14ac:dyDescent="0.25">
      <c r="G1259" t="s">
        <v>1214</v>
      </c>
      <c r="H1259" t="s">
        <v>1215</v>
      </c>
      <c r="I1259" t="s">
        <v>1216</v>
      </c>
      <c r="J1259" t="s">
        <v>1219</v>
      </c>
      <c r="K1259" t="s">
        <v>1220</v>
      </c>
    </row>
    <row r="1260" spans="1:12" x14ac:dyDescent="0.25">
      <c r="G1260">
        <f>257-H1260</f>
        <v>51</v>
      </c>
      <c r="H1260">
        <v>206</v>
      </c>
      <c r="I1260">
        <v>163</v>
      </c>
      <c r="J1260">
        <v>4</v>
      </c>
      <c r="K1260">
        <v>2</v>
      </c>
    </row>
    <row r="1261" spans="1:12" x14ac:dyDescent="0.25">
      <c r="A1261" t="s">
        <v>1213</v>
      </c>
    </row>
    <row r="1262" spans="1:12" x14ac:dyDescent="0.25">
      <c r="I1262" t="s">
        <v>37</v>
      </c>
      <c r="J1262" t="s">
        <v>1221</v>
      </c>
    </row>
    <row r="1263" spans="1:12" x14ac:dyDescent="0.25">
      <c r="I1263">
        <f>H1260+J1260+K1260+J1258</f>
        <v>215</v>
      </c>
      <c r="J1263">
        <f>G1260+I1260+K1258</f>
        <v>224</v>
      </c>
    </row>
    <row r="1265" spans="9:10" x14ac:dyDescent="0.25">
      <c r="I1265">
        <f>I1263+J1263</f>
        <v>439</v>
      </c>
    </row>
    <row r="1266" spans="9:10" x14ac:dyDescent="0.25">
      <c r="I1266" t="s">
        <v>1223</v>
      </c>
    </row>
    <row r="1267" spans="9:10" x14ac:dyDescent="0.25">
      <c r="I1267">
        <f>I1263/I1265*100</f>
        <v>48.974943052391801</v>
      </c>
      <c r="J1267" t="s">
        <v>1224</v>
      </c>
    </row>
    <row r="1268" spans="9:10" x14ac:dyDescent="0.25">
      <c r="I1268" t="s">
        <v>1225</v>
      </c>
    </row>
  </sheetData>
  <mergeCells count="6118">
    <mergeCell ref="A154:A155"/>
    <mergeCell ref="B154:B155"/>
    <mergeCell ref="C154:C155"/>
    <mergeCell ref="D154:D155"/>
    <mergeCell ref="E154:E155"/>
    <mergeCell ref="F154:F155"/>
    <mergeCell ref="G154:G155"/>
    <mergeCell ref="H154:H155"/>
    <mergeCell ref="I154:I155"/>
    <mergeCell ref="A150:A151"/>
    <mergeCell ref="B150:B151"/>
    <mergeCell ref="C150:C151"/>
    <mergeCell ref="D150:D151"/>
    <mergeCell ref="E150:E151"/>
    <mergeCell ref="F150:F151"/>
    <mergeCell ref="G150:G151"/>
    <mergeCell ref="H150:H151"/>
    <mergeCell ref="I150:I151"/>
    <mergeCell ref="J150:J151"/>
    <mergeCell ref="K150:K151"/>
    <mergeCell ref="A152:A153"/>
    <mergeCell ref="B152:B153"/>
    <mergeCell ref="C152:C153"/>
    <mergeCell ref="D152:D153"/>
    <mergeCell ref="E152:E153"/>
    <mergeCell ref="F152:F153"/>
    <mergeCell ref="G152:G153"/>
    <mergeCell ref="H152:H153"/>
    <mergeCell ref="I152:I153"/>
    <mergeCell ref="J152:J153"/>
    <mergeCell ref="K152:K153"/>
    <mergeCell ref="A146:A147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A148:A149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J148:J149"/>
    <mergeCell ref="K148:K149"/>
    <mergeCell ref="A142:A143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K142:K143"/>
    <mergeCell ref="A144:A145"/>
    <mergeCell ref="B144:B145"/>
    <mergeCell ref="C144:C145"/>
    <mergeCell ref="D144:D145"/>
    <mergeCell ref="E144:E145"/>
    <mergeCell ref="F144:F145"/>
    <mergeCell ref="G144:G145"/>
    <mergeCell ref="H144:H145"/>
    <mergeCell ref="I144:I145"/>
    <mergeCell ref="J144:J145"/>
    <mergeCell ref="K144:K145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J138:J139"/>
    <mergeCell ref="K138:K139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A136:A137"/>
    <mergeCell ref="B136:B137"/>
    <mergeCell ref="C136:C137"/>
    <mergeCell ref="D136:D137"/>
    <mergeCell ref="E136:E137"/>
    <mergeCell ref="F136:F137"/>
    <mergeCell ref="G136:G137"/>
    <mergeCell ref="H136:H137"/>
    <mergeCell ref="I136:I137"/>
    <mergeCell ref="J136:J137"/>
    <mergeCell ref="K136:K137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A122:A123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K112:K113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A96:A97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K96:K97"/>
    <mergeCell ref="A98:A99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K98:K99"/>
    <mergeCell ref="A92:A93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K92:K93"/>
    <mergeCell ref="G7:G8"/>
    <mergeCell ref="H7:H8"/>
    <mergeCell ref="I7:I8"/>
    <mergeCell ref="J7:J8"/>
    <mergeCell ref="K7:K8"/>
    <mergeCell ref="H94:H95"/>
    <mergeCell ref="I94:I95"/>
    <mergeCell ref="J94:J95"/>
    <mergeCell ref="K94:K95"/>
    <mergeCell ref="A7:A8"/>
    <mergeCell ref="B7:B8"/>
    <mergeCell ref="C7:C8"/>
    <mergeCell ref="D7:D8"/>
    <mergeCell ref="E7:E8"/>
    <mergeCell ref="F7:F8"/>
    <mergeCell ref="F5:F6"/>
    <mergeCell ref="G5:G6"/>
    <mergeCell ref="H5:H6"/>
    <mergeCell ref="I5:I6"/>
    <mergeCell ref="J5:J6"/>
    <mergeCell ref="K5:K6"/>
    <mergeCell ref="G3:G4"/>
    <mergeCell ref="H3:H4"/>
    <mergeCell ref="I3:I4"/>
    <mergeCell ref="J3:J4"/>
    <mergeCell ref="K3:K4"/>
    <mergeCell ref="A5:A6"/>
    <mergeCell ref="B5:B6"/>
    <mergeCell ref="C5:C6"/>
    <mergeCell ref="D5:D6"/>
    <mergeCell ref="E5:E6"/>
    <mergeCell ref="A3:A4"/>
    <mergeCell ref="B3:B4"/>
    <mergeCell ref="C3:C4"/>
    <mergeCell ref="D3:D4"/>
    <mergeCell ref="E3:E4"/>
    <mergeCell ref="F3:F4"/>
    <mergeCell ref="G11:G12"/>
    <mergeCell ref="H11:H12"/>
    <mergeCell ref="I11:I12"/>
    <mergeCell ref="J11:J12"/>
    <mergeCell ref="K11:K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1:F12"/>
    <mergeCell ref="F9:F10"/>
    <mergeCell ref="G9:G10"/>
    <mergeCell ref="H9:H10"/>
    <mergeCell ref="I9:I10"/>
    <mergeCell ref="J9:J10"/>
    <mergeCell ref="K9:K10"/>
    <mergeCell ref="A9:A10"/>
    <mergeCell ref="B9:B10"/>
    <mergeCell ref="C9:C10"/>
    <mergeCell ref="D9:D10"/>
    <mergeCell ref="E9:E10"/>
    <mergeCell ref="G15:G16"/>
    <mergeCell ref="H15:H16"/>
    <mergeCell ref="I15:I16"/>
    <mergeCell ref="J15:J16"/>
    <mergeCell ref="K15:K16"/>
    <mergeCell ref="A17:A18"/>
    <mergeCell ref="B17:B18"/>
    <mergeCell ref="C17:C18"/>
    <mergeCell ref="D17:D18"/>
    <mergeCell ref="E17:E18"/>
    <mergeCell ref="A15:A16"/>
    <mergeCell ref="B15:B16"/>
    <mergeCell ref="C15:C16"/>
    <mergeCell ref="D15:D16"/>
    <mergeCell ref="E15:E16"/>
    <mergeCell ref="F15:F16"/>
    <mergeCell ref="F13:F14"/>
    <mergeCell ref="G13:G14"/>
    <mergeCell ref="H13:H14"/>
    <mergeCell ref="I13:I14"/>
    <mergeCell ref="J13:J14"/>
    <mergeCell ref="K13:K14"/>
    <mergeCell ref="G19:G20"/>
    <mergeCell ref="H19:H20"/>
    <mergeCell ref="I19:I20"/>
    <mergeCell ref="J19:J20"/>
    <mergeCell ref="K19:K20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E19:E20"/>
    <mergeCell ref="F19:F20"/>
    <mergeCell ref="F17:F18"/>
    <mergeCell ref="G17:G18"/>
    <mergeCell ref="H17:H18"/>
    <mergeCell ref="I17:I18"/>
    <mergeCell ref="J17:J18"/>
    <mergeCell ref="K17:K18"/>
    <mergeCell ref="G23:G24"/>
    <mergeCell ref="H23:H24"/>
    <mergeCell ref="I23:I24"/>
    <mergeCell ref="J23:J24"/>
    <mergeCell ref="K23:K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3:F24"/>
    <mergeCell ref="F21:F22"/>
    <mergeCell ref="G21:G22"/>
    <mergeCell ref="H21:H22"/>
    <mergeCell ref="I21:I22"/>
    <mergeCell ref="J21:J22"/>
    <mergeCell ref="K21:K22"/>
    <mergeCell ref="G27:G28"/>
    <mergeCell ref="H27:H28"/>
    <mergeCell ref="I27:I28"/>
    <mergeCell ref="J27:J28"/>
    <mergeCell ref="K27:K28"/>
    <mergeCell ref="A29:A30"/>
    <mergeCell ref="B29:B30"/>
    <mergeCell ref="C29:C30"/>
    <mergeCell ref="D29:D30"/>
    <mergeCell ref="E29:E30"/>
    <mergeCell ref="A27:A28"/>
    <mergeCell ref="B27:B28"/>
    <mergeCell ref="C27:C28"/>
    <mergeCell ref="D27:D28"/>
    <mergeCell ref="E27:E28"/>
    <mergeCell ref="F27:F28"/>
    <mergeCell ref="F25:F26"/>
    <mergeCell ref="G25:G26"/>
    <mergeCell ref="H25:H26"/>
    <mergeCell ref="I25:I26"/>
    <mergeCell ref="J25:J26"/>
    <mergeCell ref="K25:K26"/>
    <mergeCell ref="G31:G32"/>
    <mergeCell ref="H31:H32"/>
    <mergeCell ref="I31:I32"/>
    <mergeCell ref="J31:J32"/>
    <mergeCell ref="K31:K32"/>
    <mergeCell ref="A33:A34"/>
    <mergeCell ref="B33:B34"/>
    <mergeCell ref="C33:C34"/>
    <mergeCell ref="D33:D34"/>
    <mergeCell ref="E33:E34"/>
    <mergeCell ref="A31:A32"/>
    <mergeCell ref="B31:B32"/>
    <mergeCell ref="C31:C32"/>
    <mergeCell ref="D31:D32"/>
    <mergeCell ref="E31:E32"/>
    <mergeCell ref="F31:F32"/>
    <mergeCell ref="F29:F30"/>
    <mergeCell ref="G29:G30"/>
    <mergeCell ref="H29:H30"/>
    <mergeCell ref="I29:I30"/>
    <mergeCell ref="J29:J30"/>
    <mergeCell ref="K29:K30"/>
    <mergeCell ref="G35:G36"/>
    <mergeCell ref="H35:H36"/>
    <mergeCell ref="I35:I36"/>
    <mergeCell ref="J35:J36"/>
    <mergeCell ref="K35:K36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5:F36"/>
    <mergeCell ref="F33:F34"/>
    <mergeCell ref="G33:G34"/>
    <mergeCell ref="H33:H34"/>
    <mergeCell ref="I33:I34"/>
    <mergeCell ref="J33:J34"/>
    <mergeCell ref="K33:K34"/>
    <mergeCell ref="G39:G40"/>
    <mergeCell ref="H39:H40"/>
    <mergeCell ref="I39:I40"/>
    <mergeCell ref="J39:J40"/>
    <mergeCell ref="K39:K40"/>
    <mergeCell ref="A41:A42"/>
    <mergeCell ref="B41:B42"/>
    <mergeCell ref="C41:C42"/>
    <mergeCell ref="D41:D42"/>
    <mergeCell ref="E41:E42"/>
    <mergeCell ref="A39:A40"/>
    <mergeCell ref="B39:B40"/>
    <mergeCell ref="C39:C40"/>
    <mergeCell ref="D39:D40"/>
    <mergeCell ref="E39:E40"/>
    <mergeCell ref="F39:F40"/>
    <mergeCell ref="F37:F38"/>
    <mergeCell ref="G37:G38"/>
    <mergeCell ref="H37:H38"/>
    <mergeCell ref="I37:I38"/>
    <mergeCell ref="J37:J38"/>
    <mergeCell ref="K37:K38"/>
    <mergeCell ref="F47:F48"/>
    <mergeCell ref="G47:G48"/>
    <mergeCell ref="H47:H48"/>
    <mergeCell ref="I47:I48"/>
    <mergeCell ref="J47:J48"/>
    <mergeCell ref="K47:K48"/>
    <mergeCell ref="G45:G46"/>
    <mergeCell ref="H45:H46"/>
    <mergeCell ref="I45:I46"/>
    <mergeCell ref="J45:J46"/>
    <mergeCell ref="K45:K46"/>
    <mergeCell ref="A47:A48"/>
    <mergeCell ref="B47:B48"/>
    <mergeCell ref="C47:C48"/>
    <mergeCell ref="D47:D48"/>
    <mergeCell ref="E47:E48"/>
    <mergeCell ref="F41:F42"/>
    <mergeCell ref="G41:G42"/>
    <mergeCell ref="H41:H42"/>
    <mergeCell ref="I41:I42"/>
    <mergeCell ref="A45:A46"/>
    <mergeCell ref="B45:B46"/>
    <mergeCell ref="C45:C46"/>
    <mergeCell ref="D45:D46"/>
    <mergeCell ref="E45:E46"/>
    <mergeCell ref="F45:F46"/>
    <mergeCell ref="F51:F52"/>
    <mergeCell ref="G51:G52"/>
    <mergeCell ref="H51:H52"/>
    <mergeCell ref="I51:I52"/>
    <mergeCell ref="J51:J52"/>
    <mergeCell ref="K51:K52"/>
    <mergeCell ref="G49:G50"/>
    <mergeCell ref="H49:H50"/>
    <mergeCell ref="I49:I50"/>
    <mergeCell ref="J49:J50"/>
    <mergeCell ref="K49:K50"/>
    <mergeCell ref="A51:A52"/>
    <mergeCell ref="B51:B52"/>
    <mergeCell ref="C51:C52"/>
    <mergeCell ref="D51:D52"/>
    <mergeCell ref="E51:E52"/>
    <mergeCell ref="A49:A50"/>
    <mergeCell ref="B49:B50"/>
    <mergeCell ref="C49:C50"/>
    <mergeCell ref="D49:D50"/>
    <mergeCell ref="E49:E50"/>
    <mergeCell ref="F49:F50"/>
    <mergeCell ref="F55:F56"/>
    <mergeCell ref="G55:G56"/>
    <mergeCell ref="H55:H56"/>
    <mergeCell ref="I55:I56"/>
    <mergeCell ref="J55:J56"/>
    <mergeCell ref="K55:K56"/>
    <mergeCell ref="G53:G54"/>
    <mergeCell ref="H53:H54"/>
    <mergeCell ref="I53:I54"/>
    <mergeCell ref="J53:J54"/>
    <mergeCell ref="K53:K54"/>
    <mergeCell ref="A55:A56"/>
    <mergeCell ref="B55:B56"/>
    <mergeCell ref="C55:C56"/>
    <mergeCell ref="D55:D56"/>
    <mergeCell ref="E55:E56"/>
    <mergeCell ref="A53:A54"/>
    <mergeCell ref="B53:B54"/>
    <mergeCell ref="C53:C54"/>
    <mergeCell ref="D53:D54"/>
    <mergeCell ref="E53:E54"/>
    <mergeCell ref="F53:F54"/>
    <mergeCell ref="F59:F60"/>
    <mergeCell ref="G59:G60"/>
    <mergeCell ref="H59:H60"/>
    <mergeCell ref="I59:I60"/>
    <mergeCell ref="J59:J60"/>
    <mergeCell ref="K59:K60"/>
    <mergeCell ref="G57:G58"/>
    <mergeCell ref="H57:H58"/>
    <mergeCell ref="I57:I58"/>
    <mergeCell ref="J57:J58"/>
    <mergeCell ref="K57:K58"/>
    <mergeCell ref="A59:A60"/>
    <mergeCell ref="B59:B60"/>
    <mergeCell ref="C59:C60"/>
    <mergeCell ref="D59:D60"/>
    <mergeCell ref="E59:E60"/>
    <mergeCell ref="A57:A58"/>
    <mergeCell ref="B57:B58"/>
    <mergeCell ref="C57:C58"/>
    <mergeCell ref="D57:D58"/>
    <mergeCell ref="E57:E58"/>
    <mergeCell ref="F57:F58"/>
    <mergeCell ref="F63:F64"/>
    <mergeCell ref="G63:G64"/>
    <mergeCell ref="H63:H64"/>
    <mergeCell ref="I63:I64"/>
    <mergeCell ref="J63:J64"/>
    <mergeCell ref="K63:K64"/>
    <mergeCell ref="G61:G62"/>
    <mergeCell ref="H61:H62"/>
    <mergeCell ref="I61:I62"/>
    <mergeCell ref="J61:J62"/>
    <mergeCell ref="K61:K62"/>
    <mergeCell ref="A63:A64"/>
    <mergeCell ref="B63:B64"/>
    <mergeCell ref="C63:C64"/>
    <mergeCell ref="D63:D64"/>
    <mergeCell ref="E63:E64"/>
    <mergeCell ref="A61:A62"/>
    <mergeCell ref="B61:B62"/>
    <mergeCell ref="C61:C62"/>
    <mergeCell ref="D61:D62"/>
    <mergeCell ref="E61:E62"/>
    <mergeCell ref="F61:F62"/>
    <mergeCell ref="F67:F68"/>
    <mergeCell ref="G67:G68"/>
    <mergeCell ref="H67:H68"/>
    <mergeCell ref="I67:I68"/>
    <mergeCell ref="J67:J68"/>
    <mergeCell ref="K67:K68"/>
    <mergeCell ref="G65:G66"/>
    <mergeCell ref="H65:H66"/>
    <mergeCell ref="I65:I66"/>
    <mergeCell ref="J65:J66"/>
    <mergeCell ref="K65:K66"/>
    <mergeCell ref="A67:A68"/>
    <mergeCell ref="B67:B68"/>
    <mergeCell ref="C67:C68"/>
    <mergeCell ref="D67:D68"/>
    <mergeCell ref="E67:E68"/>
    <mergeCell ref="A65:A66"/>
    <mergeCell ref="B65:B66"/>
    <mergeCell ref="C65:C66"/>
    <mergeCell ref="D65:D66"/>
    <mergeCell ref="E65:E66"/>
    <mergeCell ref="F65:F66"/>
    <mergeCell ref="F71:F72"/>
    <mergeCell ref="G71:G72"/>
    <mergeCell ref="H71:H72"/>
    <mergeCell ref="I71:I72"/>
    <mergeCell ref="J71:J72"/>
    <mergeCell ref="K71:K72"/>
    <mergeCell ref="G69:G70"/>
    <mergeCell ref="H69:H70"/>
    <mergeCell ref="I69:I70"/>
    <mergeCell ref="J69:J70"/>
    <mergeCell ref="K69:K70"/>
    <mergeCell ref="A71:A72"/>
    <mergeCell ref="B71:B72"/>
    <mergeCell ref="C71:C72"/>
    <mergeCell ref="D71:D72"/>
    <mergeCell ref="E71:E72"/>
    <mergeCell ref="A69:A70"/>
    <mergeCell ref="B69:B70"/>
    <mergeCell ref="C69:C70"/>
    <mergeCell ref="D69:D70"/>
    <mergeCell ref="E69:E70"/>
    <mergeCell ref="F69:F70"/>
    <mergeCell ref="F75:F76"/>
    <mergeCell ref="G75:G76"/>
    <mergeCell ref="H75:H76"/>
    <mergeCell ref="I75:I76"/>
    <mergeCell ref="J75:J76"/>
    <mergeCell ref="K75:K76"/>
    <mergeCell ref="G73:G74"/>
    <mergeCell ref="H73:H74"/>
    <mergeCell ref="I73:I74"/>
    <mergeCell ref="J73:J74"/>
    <mergeCell ref="K73:K74"/>
    <mergeCell ref="A75:A76"/>
    <mergeCell ref="B75:B76"/>
    <mergeCell ref="C75:C76"/>
    <mergeCell ref="D75:D76"/>
    <mergeCell ref="E75:E76"/>
    <mergeCell ref="A73:A74"/>
    <mergeCell ref="B73:B74"/>
    <mergeCell ref="C73:C74"/>
    <mergeCell ref="D73:D74"/>
    <mergeCell ref="E73:E74"/>
    <mergeCell ref="F73:F74"/>
    <mergeCell ref="F79:F80"/>
    <mergeCell ref="G79:G80"/>
    <mergeCell ref="H79:H80"/>
    <mergeCell ref="I79:I80"/>
    <mergeCell ref="J79:J80"/>
    <mergeCell ref="K79:K80"/>
    <mergeCell ref="G77:G78"/>
    <mergeCell ref="H77:H78"/>
    <mergeCell ref="I77:I78"/>
    <mergeCell ref="J77:J78"/>
    <mergeCell ref="K77:K78"/>
    <mergeCell ref="A79:A80"/>
    <mergeCell ref="B79:B80"/>
    <mergeCell ref="C79:C80"/>
    <mergeCell ref="D79:D80"/>
    <mergeCell ref="E79:E80"/>
    <mergeCell ref="A77:A78"/>
    <mergeCell ref="B77:B78"/>
    <mergeCell ref="C77:C78"/>
    <mergeCell ref="D77:D78"/>
    <mergeCell ref="E77:E78"/>
    <mergeCell ref="F77:F78"/>
    <mergeCell ref="F83:F84"/>
    <mergeCell ref="G81:G82"/>
    <mergeCell ref="H81:H82"/>
    <mergeCell ref="I81:I82"/>
    <mergeCell ref="J81:J82"/>
    <mergeCell ref="K81:K82"/>
    <mergeCell ref="A83:A84"/>
    <mergeCell ref="B83:B84"/>
    <mergeCell ref="C83:C84"/>
    <mergeCell ref="D83:D84"/>
    <mergeCell ref="E83:E84"/>
    <mergeCell ref="A81:A82"/>
    <mergeCell ref="B81:B82"/>
    <mergeCell ref="C81:C82"/>
    <mergeCell ref="D81:D82"/>
    <mergeCell ref="E81:E82"/>
    <mergeCell ref="F81:F82"/>
    <mergeCell ref="F89:F90"/>
    <mergeCell ref="G89:G90"/>
    <mergeCell ref="A160:A161"/>
    <mergeCell ref="B160:B161"/>
    <mergeCell ref="C160:C161"/>
    <mergeCell ref="D160:D161"/>
    <mergeCell ref="E160:E161"/>
    <mergeCell ref="F160:F161"/>
    <mergeCell ref="G160:G161"/>
    <mergeCell ref="G87:G88"/>
    <mergeCell ref="H87:H88"/>
    <mergeCell ref="I87:I88"/>
    <mergeCell ref="J87:J88"/>
    <mergeCell ref="K87:K88"/>
    <mergeCell ref="A89:A90"/>
    <mergeCell ref="B89:B90"/>
    <mergeCell ref="C89:C90"/>
    <mergeCell ref="D89:D90"/>
    <mergeCell ref="E89:E90"/>
    <mergeCell ref="A87:A88"/>
    <mergeCell ref="B87:B88"/>
    <mergeCell ref="C87:C88"/>
    <mergeCell ref="D87:D88"/>
    <mergeCell ref="E87:E88"/>
    <mergeCell ref="F87:F88"/>
    <mergeCell ref="A94:A95"/>
    <mergeCell ref="B94:B95"/>
    <mergeCell ref="C94:C95"/>
    <mergeCell ref="D94:D95"/>
    <mergeCell ref="E94:E95"/>
    <mergeCell ref="F94:F95"/>
    <mergeCell ref="G94:G95"/>
    <mergeCell ref="F164:F165"/>
    <mergeCell ref="G164:G165"/>
    <mergeCell ref="H164:H165"/>
    <mergeCell ref="I164:I165"/>
    <mergeCell ref="J164:J165"/>
    <mergeCell ref="K164:K165"/>
    <mergeCell ref="G162:G163"/>
    <mergeCell ref="H162:H163"/>
    <mergeCell ref="I162:I163"/>
    <mergeCell ref="J162:J163"/>
    <mergeCell ref="K162:K163"/>
    <mergeCell ref="A164:A165"/>
    <mergeCell ref="B164:B165"/>
    <mergeCell ref="C164:C165"/>
    <mergeCell ref="D164:D165"/>
    <mergeCell ref="E164:E165"/>
    <mergeCell ref="H160:H161"/>
    <mergeCell ref="I160:I161"/>
    <mergeCell ref="J160:J161"/>
    <mergeCell ref="K160:K161"/>
    <mergeCell ref="A162:A163"/>
    <mergeCell ref="B162:B163"/>
    <mergeCell ref="C162:C163"/>
    <mergeCell ref="D162:D163"/>
    <mergeCell ref="E162:E163"/>
    <mergeCell ref="F162:F163"/>
    <mergeCell ref="F168:F169"/>
    <mergeCell ref="G168:G169"/>
    <mergeCell ref="H168:H169"/>
    <mergeCell ref="I168:I169"/>
    <mergeCell ref="J168:J169"/>
    <mergeCell ref="K168:K169"/>
    <mergeCell ref="G166:G167"/>
    <mergeCell ref="H166:H167"/>
    <mergeCell ref="I166:I167"/>
    <mergeCell ref="J166:J167"/>
    <mergeCell ref="K166:K167"/>
    <mergeCell ref="A168:A169"/>
    <mergeCell ref="B168:B169"/>
    <mergeCell ref="C168:C169"/>
    <mergeCell ref="D168:D169"/>
    <mergeCell ref="E168:E169"/>
    <mergeCell ref="A166:A167"/>
    <mergeCell ref="B166:B167"/>
    <mergeCell ref="C166:C167"/>
    <mergeCell ref="D166:D167"/>
    <mergeCell ref="E166:E167"/>
    <mergeCell ref="F166:F167"/>
    <mergeCell ref="F172:F173"/>
    <mergeCell ref="G172:G173"/>
    <mergeCell ref="H172:H173"/>
    <mergeCell ref="I172:I173"/>
    <mergeCell ref="J172:J173"/>
    <mergeCell ref="K172:K173"/>
    <mergeCell ref="G170:G171"/>
    <mergeCell ref="H170:H171"/>
    <mergeCell ref="I170:I171"/>
    <mergeCell ref="J170:J171"/>
    <mergeCell ref="K170:K171"/>
    <mergeCell ref="A172:A173"/>
    <mergeCell ref="B172:B173"/>
    <mergeCell ref="C172:C173"/>
    <mergeCell ref="D172:D173"/>
    <mergeCell ref="E172:E173"/>
    <mergeCell ref="A170:A171"/>
    <mergeCell ref="B170:B171"/>
    <mergeCell ref="C170:C171"/>
    <mergeCell ref="D170:D171"/>
    <mergeCell ref="E170:E171"/>
    <mergeCell ref="F170:F171"/>
    <mergeCell ref="F176:F177"/>
    <mergeCell ref="G176:G177"/>
    <mergeCell ref="H176:H177"/>
    <mergeCell ref="I176:I177"/>
    <mergeCell ref="J176:J177"/>
    <mergeCell ref="K176:K177"/>
    <mergeCell ref="G174:G175"/>
    <mergeCell ref="H174:H175"/>
    <mergeCell ref="I174:I175"/>
    <mergeCell ref="J174:J175"/>
    <mergeCell ref="K174:K175"/>
    <mergeCell ref="A176:A177"/>
    <mergeCell ref="B176:B177"/>
    <mergeCell ref="C176:C177"/>
    <mergeCell ref="D176:D177"/>
    <mergeCell ref="E176:E177"/>
    <mergeCell ref="A174:A175"/>
    <mergeCell ref="B174:B175"/>
    <mergeCell ref="C174:C175"/>
    <mergeCell ref="D174:D175"/>
    <mergeCell ref="E174:E175"/>
    <mergeCell ref="F174:F175"/>
    <mergeCell ref="F180:F181"/>
    <mergeCell ref="G180:G181"/>
    <mergeCell ref="H180:H181"/>
    <mergeCell ref="I180:I181"/>
    <mergeCell ref="J180:J181"/>
    <mergeCell ref="K180:K181"/>
    <mergeCell ref="G178:G179"/>
    <mergeCell ref="H178:H179"/>
    <mergeCell ref="I178:I179"/>
    <mergeCell ref="J178:J179"/>
    <mergeCell ref="K178:K179"/>
    <mergeCell ref="A180:A181"/>
    <mergeCell ref="B180:B181"/>
    <mergeCell ref="C180:C181"/>
    <mergeCell ref="D180:D181"/>
    <mergeCell ref="E180:E181"/>
    <mergeCell ref="A178:A179"/>
    <mergeCell ref="B178:B179"/>
    <mergeCell ref="C178:C179"/>
    <mergeCell ref="D178:D179"/>
    <mergeCell ref="E178:E179"/>
    <mergeCell ref="F178:F179"/>
    <mergeCell ref="F184:F185"/>
    <mergeCell ref="G184:G185"/>
    <mergeCell ref="H184:H185"/>
    <mergeCell ref="I184:I185"/>
    <mergeCell ref="J184:J185"/>
    <mergeCell ref="K184:K185"/>
    <mergeCell ref="G182:G183"/>
    <mergeCell ref="H182:H183"/>
    <mergeCell ref="I182:I183"/>
    <mergeCell ref="J182:J183"/>
    <mergeCell ref="K182:K183"/>
    <mergeCell ref="A184:A185"/>
    <mergeCell ref="B184:B185"/>
    <mergeCell ref="C184:C185"/>
    <mergeCell ref="D184:D185"/>
    <mergeCell ref="E184:E185"/>
    <mergeCell ref="A182:A183"/>
    <mergeCell ref="B182:B183"/>
    <mergeCell ref="C182:C183"/>
    <mergeCell ref="D182:D183"/>
    <mergeCell ref="E182:E183"/>
    <mergeCell ref="F182:F183"/>
    <mergeCell ref="F188:F189"/>
    <mergeCell ref="G188:G189"/>
    <mergeCell ref="H188:H189"/>
    <mergeCell ref="I188:I189"/>
    <mergeCell ref="J188:J189"/>
    <mergeCell ref="K188:K189"/>
    <mergeCell ref="G186:G187"/>
    <mergeCell ref="H186:H187"/>
    <mergeCell ref="I186:I187"/>
    <mergeCell ref="J186:J187"/>
    <mergeCell ref="K186:K187"/>
    <mergeCell ref="A188:A189"/>
    <mergeCell ref="B188:B189"/>
    <mergeCell ref="C188:C189"/>
    <mergeCell ref="D188:D189"/>
    <mergeCell ref="E188:E189"/>
    <mergeCell ref="A186:A187"/>
    <mergeCell ref="B186:B187"/>
    <mergeCell ref="C186:C187"/>
    <mergeCell ref="D186:D187"/>
    <mergeCell ref="E186:E187"/>
    <mergeCell ref="F186:F187"/>
    <mergeCell ref="F192:F193"/>
    <mergeCell ref="G192:G193"/>
    <mergeCell ref="H192:H193"/>
    <mergeCell ref="I192:I193"/>
    <mergeCell ref="J192:J193"/>
    <mergeCell ref="K192:K193"/>
    <mergeCell ref="G190:G191"/>
    <mergeCell ref="H190:H191"/>
    <mergeCell ref="I190:I191"/>
    <mergeCell ref="J190:J191"/>
    <mergeCell ref="K190:K191"/>
    <mergeCell ref="A192:A193"/>
    <mergeCell ref="B192:B193"/>
    <mergeCell ref="C192:C193"/>
    <mergeCell ref="D192:D193"/>
    <mergeCell ref="E192:E193"/>
    <mergeCell ref="A190:A191"/>
    <mergeCell ref="B190:B191"/>
    <mergeCell ref="C190:C191"/>
    <mergeCell ref="D190:D191"/>
    <mergeCell ref="E190:E191"/>
    <mergeCell ref="F190:F191"/>
    <mergeCell ref="A198:A199"/>
    <mergeCell ref="B198:B199"/>
    <mergeCell ref="C198:C199"/>
    <mergeCell ref="D198:D199"/>
    <mergeCell ref="E198:E199"/>
    <mergeCell ref="F198:F199"/>
    <mergeCell ref="F196:F197"/>
    <mergeCell ref="G196:G197"/>
    <mergeCell ref="H196:H197"/>
    <mergeCell ref="I196:I197"/>
    <mergeCell ref="J196:J197"/>
    <mergeCell ref="K196:K197"/>
    <mergeCell ref="G194:G195"/>
    <mergeCell ref="H194:H195"/>
    <mergeCell ref="I194:I195"/>
    <mergeCell ref="J194:J195"/>
    <mergeCell ref="K194:K195"/>
    <mergeCell ref="A196:A197"/>
    <mergeCell ref="B196:B197"/>
    <mergeCell ref="C196:C197"/>
    <mergeCell ref="D196:D197"/>
    <mergeCell ref="E196:E197"/>
    <mergeCell ref="A194:A195"/>
    <mergeCell ref="B194:B195"/>
    <mergeCell ref="C194:C195"/>
    <mergeCell ref="D194:D195"/>
    <mergeCell ref="E194:E195"/>
    <mergeCell ref="F194:F195"/>
    <mergeCell ref="F205:F206"/>
    <mergeCell ref="G205:G206"/>
    <mergeCell ref="H205:H206"/>
    <mergeCell ref="I205:I206"/>
    <mergeCell ref="J205:J206"/>
    <mergeCell ref="K205:K206"/>
    <mergeCell ref="G203:G204"/>
    <mergeCell ref="H203:H204"/>
    <mergeCell ref="I203:I204"/>
    <mergeCell ref="J203:J204"/>
    <mergeCell ref="K203:K204"/>
    <mergeCell ref="A205:A206"/>
    <mergeCell ref="B205:B206"/>
    <mergeCell ref="C205:C206"/>
    <mergeCell ref="D205:D206"/>
    <mergeCell ref="E205:E206"/>
    <mergeCell ref="A203:A204"/>
    <mergeCell ref="B203:B204"/>
    <mergeCell ref="C203:C204"/>
    <mergeCell ref="D203:D204"/>
    <mergeCell ref="E203:E204"/>
    <mergeCell ref="F203:F204"/>
    <mergeCell ref="F209:F210"/>
    <mergeCell ref="G209:G210"/>
    <mergeCell ref="H209:H210"/>
    <mergeCell ref="I209:I210"/>
    <mergeCell ref="J209:J210"/>
    <mergeCell ref="K209:K210"/>
    <mergeCell ref="G207:G208"/>
    <mergeCell ref="H207:H208"/>
    <mergeCell ref="I207:I208"/>
    <mergeCell ref="J207:J208"/>
    <mergeCell ref="K207:K208"/>
    <mergeCell ref="A209:A210"/>
    <mergeCell ref="B209:B210"/>
    <mergeCell ref="C209:C210"/>
    <mergeCell ref="D209:D210"/>
    <mergeCell ref="E209:E210"/>
    <mergeCell ref="A207:A208"/>
    <mergeCell ref="B207:B208"/>
    <mergeCell ref="C207:C208"/>
    <mergeCell ref="D207:D208"/>
    <mergeCell ref="E207:E208"/>
    <mergeCell ref="F207:F208"/>
    <mergeCell ref="F213:F214"/>
    <mergeCell ref="G213:G214"/>
    <mergeCell ref="H213:H214"/>
    <mergeCell ref="I213:I214"/>
    <mergeCell ref="J213:J214"/>
    <mergeCell ref="K213:K214"/>
    <mergeCell ref="G211:G212"/>
    <mergeCell ref="H211:H212"/>
    <mergeCell ref="I211:I212"/>
    <mergeCell ref="J211:J212"/>
    <mergeCell ref="K211:K212"/>
    <mergeCell ref="A213:A214"/>
    <mergeCell ref="B213:B214"/>
    <mergeCell ref="C213:C214"/>
    <mergeCell ref="D213:D214"/>
    <mergeCell ref="E213:E214"/>
    <mergeCell ref="A211:A212"/>
    <mergeCell ref="B211:B212"/>
    <mergeCell ref="C211:C212"/>
    <mergeCell ref="D211:D212"/>
    <mergeCell ref="E211:E212"/>
    <mergeCell ref="F211:F212"/>
    <mergeCell ref="F217:F218"/>
    <mergeCell ref="G217:G218"/>
    <mergeCell ref="H217:H218"/>
    <mergeCell ref="I217:I218"/>
    <mergeCell ref="J217:J218"/>
    <mergeCell ref="K217:K218"/>
    <mergeCell ref="G215:G216"/>
    <mergeCell ref="H215:H216"/>
    <mergeCell ref="I215:I216"/>
    <mergeCell ref="J215:J216"/>
    <mergeCell ref="K215:K216"/>
    <mergeCell ref="A217:A218"/>
    <mergeCell ref="B217:B218"/>
    <mergeCell ref="C217:C218"/>
    <mergeCell ref="D217:D218"/>
    <mergeCell ref="E217:E218"/>
    <mergeCell ref="A215:A216"/>
    <mergeCell ref="B215:B216"/>
    <mergeCell ref="C215:C216"/>
    <mergeCell ref="D215:D216"/>
    <mergeCell ref="E215:E216"/>
    <mergeCell ref="F215:F216"/>
    <mergeCell ref="F221:F222"/>
    <mergeCell ref="G221:G222"/>
    <mergeCell ref="H221:H222"/>
    <mergeCell ref="I221:I222"/>
    <mergeCell ref="J221:J222"/>
    <mergeCell ref="K221:K222"/>
    <mergeCell ref="G219:G220"/>
    <mergeCell ref="H219:H220"/>
    <mergeCell ref="I219:I220"/>
    <mergeCell ref="J219:J220"/>
    <mergeCell ref="K219:K220"/>
    <mergeCell ref="A221:A222"/>
    <mergeCell ref="B221:B222"/>
    <mergeCell ref="C221:C222"/>
    <mergeCell ref="D221:D222"/>
    <mergeCell ref="E221:E222"/>
    <mergeCell ref="A219:A220"/>
    <mergeCell ref="B219:B220"/>
    <mergeCell ref="C219:C220"/>
    <mergeCell ref="D219:D220"/>
    <mergeCell ref="E219:E220"/>
    <mergeCell ref="F219:F220"/>
    <mergeCell ref="F225:F226"/>
    <mergeCell ref="G225:G226"/>
    <mergeCell ref="H225:H226"/>
    <mergeCell ref="I225:I226"/>
    <mergeCell ref="J225:J226"/>
    <mergeCell ref="K225:K226"/>
    <mergeCell ref="G223:G224"/>
    <mergeCell ref="H223:H224"/>
    <mergeCell ref="I223:I224"/>
    <mergeCell ref="J223:J224"/>
    <mergeCell ref="K223:K224"/>
    <mergeCell ref="A225:A226"/>
    <mergeCell ref="B225:B226"/>
    <mergeCell ref="C225:C226"/>
    <mergeCell ref="D225:D226"/>
    <mergeCell ref="E225:E226"/>
    <mergeCell ref="A223:A224"/>
    <mergeCell ref="B223:B224"/>
    <mergeCell ref="C223:C224"/>
    <mergeCell ref="D223:D224"/>
    <mergeCell ref="E223:E224"/>
    <mergeCell ref="F223:F224"/>
    <mergeCell ref="F229:F230"/>
    <mergeCell ref="G229:G230"/>
    <mergeCell ref="H229:H230"/>
    <mergeCell ref="I229:I230"/>
    <mergeCell ref="J229:J230"/>
    <mergeCell ref="K229:K230"/>
    <mergeCell ref="G227:G228"/>
    <mergeCell ref="H227:H228"/>
    <mergeCell ref="I227:I228"/>
    <mergeCell ref="J227:J228"/>
    <mergeCell ref="K227:K228"/>
    <mergeCell ref="A229:A230"/>
    <mergeCell ref="B229:B230"/>
    <mergeCell ref="C229:C230"/>
    <mergeCell ref="D229:D230"/>
    <mergeCell ref="E229:E230"/>
    <mergeCell ref="A227:A228"/>
    <mergeCell ref="B227:B228"/>
    <mergeCell ref="C227:C228"/>
    <mergeCell ref="D227:D228"/>
    <mergeCell ref="E227:E228"/>
    <mergeCell ref="F227:F228"/>
    <mergeCell ref="F233:F234"/>
    <mergeCell ref="G233:G234"/>
    <mergeCell ref="H233:H234"/>
    <mergeCell ref="I233:I234"/>
    <mergeCell ref="J233:J234"/>
    <mergeCell ref="K233:K234"/>
    <mergeCell ref="G231:G232"/>
    <mergeCell ref="H231:H232"/>
    <mergeCell ref="I231:I232"/>
    <mergeCell ref="J231:J232"/>
    <mergeCell ref="K231:K232"/>
    <mergeCell ref="A233:A234"/>
    <mergeCell ref="B233:B234"/>
    <mergeCell ref="C233:C234"/>
    <mergeCell ref="D233:D234"/>
    <mergeCell ref="E233:E234"/>
    <mergeCell ref="A231:A232"/>
    <mergeCell ref="B231:B232"/>
    <mergeCell ref="C231:C232"/>
    <mergeCell ref="D231:D232"/>
    <mergeCell ref="E231:E232"/>
    <mergeCell ref="F231:F232"/>
    <mergeCell ref="F235:F236"/>
    <mergeCell ref="G235:G236"/>
    <mergeCell ref="H235:H236"/>
    <mergeCell ref="I235:I236"/>
    <mergeCell ref="J235:J236"/>
    <mergeCell ref="K235:K236"/>
    <mergeCell ref="F239:F240"/>
    <mergeCell ref="G239:G240"/>
    <mergeCell ref="H239:H240"/>
    <mergeCell ref="I239:I240"/>
    <mergeCell ref="J239:J240"/>
    <mergeCell ref="K239:K240"/>
    <mergeCell ref="A235:A236"/>
    <mergeCell ref="B235:B236"/>
    <mergeCell ref="C235:C236"/>
    <mergeCell ref="D235:D236"/>
    <mergeCell ref="E235:E236"/>
    <mergeCell ref="K245:K246"/>
    <mergeCell ref="G237:G238"/>
    <mergeCell ref="H237:H238"/>
    <mergeCell ref="I237:I238"/>
    <mergeCell ref="J237:J238"/>
    <mergeCell ref="K237:K238"/>
    <mergeCell ref="A239:A240"/>
    <mergeCell ref="B239:B240"/>
    <mergeCell ref="C239:C240"/>
    <mergeCell ref="D239:D240"/>
    <mergeCell ref="E239:E240"/>
    <mergeCell ref="A237:A238"/>
    <mergeCell ref="B237:B238"/>
    <mergeCell ref="C237:C238"/>
    <mergeCell ref="D237:D238"/>
    <mergeCell ref="E237:E238"/>
    <mergeCell ref="F237:F238"/>
    <mergeCell ref="A245:A246"/>
    <mergeCell ref="B245:B246"/>
    <mergeCell ref="C245:C246"/>
    <mergeCell ref="D245:D246"/>
    <mergeCell ref="E245:E246"/>
    <mergeCell ref="F245:F246"/>
    <mergeCell ref="F243:F244"/>
    <mergeCell ref="G243:G244"/>
    <mergeCell ref="H243:H244"/>
    <mergeCell ref="I243:I244"/>
    <mergeCell ref="J243:J244"/>
    <mergeCell ref="K243:K244"/>
    <mergeCell ref="G241:G242"/>
    <mergeCell ref="H241:H242"/>
    <mergeCell ref="I241:I242"/>
    <mergeCell ref="J241:J242"/>
    <mergeCell ref="K241:K242"/>
    <mergeCell ref="A243:A244"/>
    <mergeCell ref="B243:B244"/>
    <mergeCell ref="C243:C244"/>
    <mergeCell ref="D243:D244"/>
    <mergeCell ref="E243:E244"/>
    <mergeCell ref="A241:A242"/>
    <mergeCell ref="B241:B242"/>
    <mergeCell ref="C241:C242"/>
    <mergeCell ref="D241:D242"/>
    <mergeCell ref="E241:E242"/>
    <mergeCell ref="F241:F242"/>
    <mergeCell ref="G245:G246"/>
    <mergeCell ref="H245:H246"/>
    <mergeCell ref="I245:I246"/>
    <mergeCell ref="J245:J246"/>
    <mergeCell ref="G249:G250"/>
    <mergeCell ref="H249:H250"/>
    <mergeCell ref="I249:I250"/>
    <mergeCell ref="J249:J250"/>
    <mergeCell ref="K249:K250"/>
    <mergeCell ref="A251:A252"/>
    <mergeCell ref="B251:B252"/>
    <mergeCell ref="C251:C252"/>
    <mergeCell ref="D251:D252"/>
    <mergeCell ref="E251:E252"/>
    <mergeCell ref="A249:A250"/>
    <mergeCell ref="B249:B250"/>
    <mergeCell ref="C249:C250"/>
    <mergeCell ref="D249:D250"/>
    <mergeCell ref="E249:E250"/>
    <mergeCell ref="F249:F250"/>
    <mergeCell ref="F247:F248"/>
    <mergeCell ref="G247:G248"/>
    <mergeCell ref="H247:H248"/>
    <mergeCell ref="I247:I248"/>
    <mergeCell ref="J247:J248"/>
    <mergeCell ref="K247:K248"/>
    <mergeCell ref="A247:A248"/>
    <mergeCell ref="B247:B248"/>
    <mergeCell ref="C247:C248"/>
    <mergeCell ref="D247:D248"/>
    <mergeCell ref="E247:E248"/>
    <mergeCell ref="G253:G254"/>
    <mergeCell ref="H253:H254"/>
    <mergeCell ref="I253:I254"/>
    <mergeCell ref="J253:J254"/>
    <mergeCell ref="K253:K254"/>
    <mergeCell ref="A255:A256"/>
    <mergeCell ref="B255:B256"/>
    <mergeCell ref="C255:C256"/>
    <mergeCell ref="D255:D256"/>
    <mergeCell ref="E255:E256"/>
    <mergeCell ref="A253:A254"/>
    <mergeCell ref="B253:B254"/>
    <mergeCell ref="C253:C254"/>
    <mergeCell ref="D253:D254"/>
    <mergeCell ref="E253:E254"/>
    <mergeCell ref="F253:F254"/>
    <mergeCell ref="F251:F252"/>
    <mergeCell ref="G251:G252"/>
    <mergeCell ref="H251:H252"/>
    <mergeCell ref="I251:I252"/>
    <mergeCell ref="J251:J252"/>
    <mergeCell ref="K251:K252"/>
    <mergeCell ref="G259:G260"/>
    <mergeCell ref="H259:H260"/>
    <mergeCell ref="I259:I260"/>
    <mergeCell ref="J259:J260"/>
    <mergeCell ref="K259:K260"/>
    <mergeCell ref="A261:A262"/>
    <mergeCell ref="B261:B262"/>
    <mergeCell ref="C261:C262"/>
    <mergeCell ref="D261:D262"/>
    <mergeCell ref="E261:E262"/>
    <mergeCell ref="F255:F256"/>
    <mergeCell ref="G255:G256"/>
    <mergeCell ref="H255:H256"/>
    <mergeCell ref="I255:I256"/>
    <mergeCell ref="A259:A260"/>
    <mergeCell ref="B259:B260"/>
    <mergeCell ref="C259:C260"/>
    <mergeCell ref="D259:D260"/>
    <mergeCell ref="E259:E260"/>
    <mergeCell ref="F259:F260"/>
    <mergeCell ref="G263:G264"/>
    <mergeCell ref="H263:H264"/>
    <mergeCell ref="I263:I264"/>
    <mergeCell ref="J263:J264"/>
    <mergeCell ref="K263:K264"/>
    <mergeCell ref="A265:A266"/>
    <mergeCell ref="B265:B266"/>
    <mergeCell ref="C265:C266"/>
    <mergeCell ref="D265:D266"/>
    <mergeCell ref="E265:E266"/>
    <mergeCell ref="A263:A264"/>
    <mergeCell ref="B263:B264"/>
    <mergeCell ref="C263:C264"/>
    <mergeCell ref="D263:D264"/>
    <mergeCell ref="E263:E264"/>
    <mergeCell ref="F263:F264"/>
    <mergeCell ref="F261:F262"/>
    <mergeCell ref="G261:G262"/>
    <mergeCell ref="H261:H262"/>
    <mergeCell ref="I261:I262"/>
    <mergeCell ref="J261:J262"/>
    <mergeCell ref="K261:K262"/>
    <mergeCell ref="G267:G268"/>
    <mergeCell ref="H267:H268"/>
    <mergeCell ref="I267:I268"/>
    <mergeCell ref="J267:J268"/>
    <mergeCell ref="K267:K268"/>
    <mergeCell ref="A269:A270"/>
    <mergeCell ref="B269:B270"/>
    <mergeCell ref="C269:C270"/>
    <mergeCell ref="D269:D270"/>
    <mergeCell ref="E269:E270"/>
    <mergeCell ref="A267:A268"/>
    <mergeCell ref="B267:B268"/>
    <mergeCell ref="C267:C268"/>
    <mergeCell ref="D267:D268"/>
    <mergeCell ref="E267:E268"/>
    <mergeCell ref="F267:F268"/>
    <mergeCell ref="F265:F266"/>
    <mergeCell ref="G265:G266"/>
    <mergeCell ref="H265:H266"/>
    <mergeCell ref="I265:I266"/>
    <mergeCell ref="J265:J266"/>
    <mergeCell ref="K265:K266"/>
    <mergeCell ref="G271:G272"/>
    <mergeCell ref="H271:H272"/>
    <mergeCell ref="I271:I272"/>
    <mergeCell ref="J271:J272"/>
    <mergeCell ref="K271:K272"/>
    <mergeCell ref="A273:A274"/>
    <mergeCell ref="B273:B274"/>
    <mergeCell ref="C273:C274"/>
    <mergeCell ref="D273:D274"/>
    <mergeCell ref="E273:E274"/>
    <mergeCell ref="A271:A272"/>
    <mergeCell ref="B271:B272"/>
    <mergeCell ref="C271:C272"/>
    <mergeCell ref="D271:D272"/>
    <mergeCell ref="E271:E272"/>
    <mergeCell ref="F271:F272"/>
    <mergeCell ref="F269:F270"/>
    <mergeCell ref="G269:G270"/>
    <mergeCell ref="H269:H270"/>
    <mergeCell ref="I269:I270"/>
    <mergeCell ref="J269:J270"/>
    <mergeCell ref="K269:K270"/>
    <mergeCell ref="G275:G276"/>
    <mergeCell ref="H275:H276"/>
    <mergeCell ref="I275:I276"/>
    <mergeCell ref="J275:J276"/>
    <mergeCell ref="K275:K276"/>
    <mergeCell ref="A277:A278"/>
    <mergeCell ref="B277:B278"/>
    <mergeCell ref="C277:C278"/>
    <mergeCell ref="D277:D278"/>
    <mergeCell ref="E277:E278"/>
    <mergeCell ref="A275:A276"/>
    <mergeCell ref="B275:B276"/>
    <mergeCell ref="C275:C276"/>
    <mergeCell ref="D275:D276"/>
    <mergeCell ref="E275:E276"/>
    <mergeCell ref="F275:F276"/>
    <mergeCell ref="F273:F274"/>
    <mergeCell ref="G273:G274"/>
    <mergeCell ref="H273:H274"/>
    <mergeCell ref="I273:I274"/>
    <mergeCell ref="J273:J274"/>
    <mergeCell ref="K273:K274"/>
    <mergeCell ref="G279:G280"/>
    <mergeCell ref="H279:H280"/>
    <mergeCell ref="I279:I280"/>
    <mergeCell ref="J279:J280"/>
    <mergeCell ref="K279:K280"/>
    <mergeCell ref="A279:A280"/>
    <mergeCell ref="B279:B280"/>
    <mergeCell ref="C279:C280"/>
    <mergeCell ref="D279:D280"/>
    <mergeCell ref="E279:E280"/>
    <mergeCell ref="F279:F280"/>
    <mergeCell ref="F277:F278"/>
    <mergeCell ref="G277:G278"/>
    <mergeCell ref="H277:H278"/>
    <mergeCell ref="I277:I278"/>
    <mergeCell ref="J277:J278"/>
    <mergeCell ref="K277:K278"/>
    <mergeCell ref="F283:F284"/>
    <mergeCell ref="G283:G284"/>
    <mergeCell ref="H283:H284"/>
    <mergeCell ref="I283:I284"/>
    <mergeCell ref="A288:A289"/>
    <mergeCell ref="B288:B289"/>
    <mergeCell ref="C288:C289"/>
    <mergeCell ref="D288:D289"/>
    <mergeCell ref="E288:E289"/>
    <mergeCell ref="F288:F289"/>
    <mergeCell ref="G281:G282"/>
    <mergeCell ref="H281:H282"/>
    <mergeCell ref="I281:I282"/>
    <mergeCell ref="J281:J282"/>
    <mergeCell ref="K281:K282"/>
    <mergeCell ref="A283:A284"/>
    <mergeCell ref="B283:B284"/>
    <mergeCell ref="C283:C284"/>
    <mergeCell ref="D283:D284"/>
    <mergeCell ref="E283:E284"/>
    <mergeCell ref="A281:A282"/>
    <mergeCell ref="B281:B282"/>
    <mergeCell ref="C281:C282"/>
    <mergeCell ref="D281:D282"/>
    <mergeCell ref="E281:E282"/>
    <mergeCell ref="F281:F282"/>
    <mergeCell ref="F290:F291"/>
    <mergeCell ref="G290:G291"/>
    <mergeCell ref="A295:A296"/>
    <mergeCell ref="B295:B296"/>
    <mergeCell ref="C295:C296"/>
    <mergeCell ref="D295:D296"/>
    <mergeCell ref="E295:E296"/>
    <mergeCell ref="F295:F296"/>
    <mergeCell ref="G295:G296"/>
    <mergeCell ref="G288:G289"/>
    <mergeCell ref="H288:H289"/>
    <mergeCell ref="I288:I289"/>
    <mergeCell ref="J288:J289"/>
    <mergeCell ref="K288:K289"/>
    <mergeCell ref="A290:A291"/>
    <mergeCell ref="B290:B291"/>
    <mergeCell ref="C290:C291"/>
    <mergeCell ref="D290:D291"/>
    <mergeCell ref="E290:E291"/>
    <mergeCell ref="G297:G298"/>
    <mergeCell ref="H297:H298"/>
    <mergeCell ref="I297:I298"/>
    <mergeCell ref="J297:J298"/>
    <mergeCell ref="K297:K298"/>
    <mergeCell ref="A299:A300"/>
    <mergeCell ref="B299:B300"/>
    <mergeCell ref="C299:C300"/>
    <mergeCell ref="D299:D300"/>
    <mergeCell ref="E299:E300"/>
    <mergeCell ref="H295:H296"/>
    <mergeCell ref="I295:I296"/>
    <mergeCell ref="J295:J296"/>
    <mergeCell ref="K295:K296"/>
    <mergeCell ref="A297:A298"/>
    <mergeCell ref="B297:B298"/>
    <mergeCell ref="C297:C298"/>
    <mergeCell ref="D297:D298"/>
    <mergeCell ref="E297:E298"/>
    <mergeCell ref="F297:F298"/>
    <mergeCell ref="G301:G302"/>
    <mergeCell ref="H301:H302"/>
    <mergeCell ref="I301:I302"/>
    <mergeCell ref="J301:J302"/>
    <mergeCell ref="K301:K302"/>
    <mergeCell ref="A303:A304"/>
    <mergeCell ref="B303:B304"/>
    <mergeCell ref="C303:C304"/>
    <mergeCell ref="D303:D304"/>
    <mergeCell ref="E303:E304"/>
    <mergeCell ref="A301:A302"/>
    <mergeCell ref="B301:B302"/>
    <mergeCell ref="C301:C302"/>
    <mergeCell ref="D301:D302"/>
    <mergeCell ref="E301:E302"/>
    <mergeCell ref="F301:F302"/>
    <mergeCell ref="F299:F300"/>
    <mergeCell ref="G299:G300"/>
    <mergeCell ref="H299:H300"/>
    <mergeCell ref="I299:I300"/>
    <mergeCell ref="J299:J300"/>
    <mergeCell ref="K299:K300"/>
    <mergeCell ref="G305:G306"/>
    <mergeCell ref="H305:H306"/>
    <mergeCell ref="I305:I306"/>
    <mergeCell ref="J305:J306"/>
    <mergeCell ref="K305:K306"/>
    <mergeCell ref="A307:A308"/>
    <mergeCell ref="B307:B308"/>
    <mergeCell ref="C307:C308"/>
    <mergeCell ref="D307:D308"/>
    <mergeCell ref="E307:E308"/>
    <mergeCell ref="A305:A306"/>
    <mergeCell ref="B305:B306"/>
    <mergeCell ref="C305:C306"/>
    <mergeCell ref="D305:D306"/>
    <mergeCell ref="E305:E306"/>
    <mergeCell ref="F305:F306"/>
    <mergeCell ref="F303:F304"/>
    <mergeCell ref="G303:G304"/>
    <mergeCell ref="H303:H304"/>
    <mergeCell ref="I303:I304"/>
    <mergeCell ref="J303:J304"/>
    <mergeCell ref="K303:K304"/>
    <mergeCell ref="G309:G310"/>
    <mergeCell ref="H309:H310"/>
    <mergeCell ref="I309:I310"/>
    <mergeCell ref="J309:J310"/>
    <mergeCell ref="K309:K310"/>
    <mergeCell ref="A311:A312"/>
    <mergeCell ref="B311:B312"/>
    <mergeCell ref="C311:C312"/>
    <mergeCell ref="D311:D312"/>
    <mergeCell ref="E311:E312"/>
    <mergeCell ref="A309:A310"/>
    <mergeCell ref="B309:B310"/>
    <mergeCell ref="C309:C310"/>
    <mergeCell ref="D309:D310"/>
    <mergeCell ref="E309:E310"/>
    <mergeCell ref="F309:F310"/>
    <mergeCell ref="F307:F308"/>
    <mergeCell ref="G307:G308"/>
    <mergeCell ref="H307:H308"/>
    <mergeCell ref="I307:I308"/>
    <mergeCell ref="J307:J308"/>
    <mergeCell ref="K307:K308"/>
    <mergeCell ref="G313:G314"/>
    <mergeCell ref="H313:H314"/>
    <mergeCell ref="I313:I314"/>
    <mergeCell ref="J313:J314"/>
    <mergeCell ref="K313:K314"/>
    <mergeCell ref="A315:A316"/>
    <mergeCell ref="B315:B316"/>
    <mergeCell ref="C315:C316"/>
    <mergeCell ref="D315:D316"/>
    <mergeCell ref="E315:E316"/>
    <mergeCell ref="A313:A314"/>
    <mergeCell ref="B313:B314"/>
    <mergeCell ref="C313:C314"/>
    <mergeCell ref="D313:D314"/>
    <mergeCell ref="E313:E314"/>
    <mergeCell ref="F313:F314"/>
    <mergeCell ref="F311:F312"/>
    <mergeCell ref="G311:G312"/>
    <mergeCell ref="H311:H312"/>
    <mergeCell ref="I311:I312"/>
    <mergeCell ref="J311:J312"/>
    <mergeCell ref="K311:K312"/>
    <mergeCell ref="G317:G318"/>
    <mergeCell ref="H317:H318"/>
    <mergeCell ref="I317:I318"/>
    <mergeCell ref="J317:J318"/>
    <mergeCell ref="K317:K318"/>
    <mergeCell ref="A317:A318"/>
    <mergeCell ref="B317:B318"/>
    <mergeCell ref="C317:C318"/>
    <mergeCell ref="D317:D318"/>
    <mergeCell ref="E317:E318"/>
    <mergeCell ref="F317:F318"/>
    <mergeCell ref="F315:F316"/>
    <mergeCell ref="G315:G316"/>
    <mergeCell ref="H315:H316"/>
    <mergeCell ref="I315:I316"/>
    <mergeCell ref="J315:J316"/>
    <mergeCell ref="K315:K316"/>
    <mergeCell ref="F321:F322"/>
    <mergeCell ref="G321:G322"/>
    <mergeCell ref="H321:H322"/>
    <mergeCell ref="I321:I322"/>
    <mergeCell ref="J321:J322"/>
    <mergeCell ref="K321:K322"/>
    <mergeCell ref="G319:G320"/>
    <mergeCell ref="H319:H320"/>
    <mergeCell ref="I319:I320"/>
    <mergeCell ref="J319:J320"/>
    <mergeCell ref="K319:K320"/>
    <mergeCell ref="A321:A322"/>
    <mergeCell ref="B321:B322"/>
    <mergeCell ref="C321:C322"/>
    <mergeCell ref="D321:D322"/>
    <mergeCell ref="E321:E322"/>
    <mergeCell ref="A319:A320"/>
    <mergeCell ref="B319:B320"/>
    <mergeCell ref="C319:C320"/>
    <mergeCell ref="D319:D320"/>
    <mergeCell ref="E319:E320"/>
    <mergeCell ref="F319:F320"/>
    <mergeCell ref="F325:F326"/>
    <mergeCell ref="G325:G326"/>
    <mergeCell ref="H325:H326"/>
    <mergeCell ref="I325:I326"/>
    <mergeCell ref="J325:J326"/>
    <mergeCell ref="K325:K326"/>
    <mergeCell ref="G323:G324"/>
    <mergeCell ref="H323:H324"/>
    <mergeCell ref="I323:I324"/>
    <mergeCell ref="J323:J324"/>
    <mergeCell ref="K323:K324"/>
    <mergeCell ref="A325:A326"/>
    <mergeCell ref="B325:B326"/>
    <mergeCell ref="C325:C326"/>
    <mergeCell ref="D325:D326"/>
    <mergeCell ref="E325:E326"/>
    <mergeCell ref="A323:A324"/>
    <mergeCell ref="B323:B324"/>
    <mergeCell ref="C323:C324"/>
    <mergeCell ref="D323:D324"/>
    <mergeCell ref="E323:E324"/>
    <mergeCell ref="F323:F324"/>
    <mergeCell ref="J329:J330"/>
    <mergeCell ref="K329:K330"/>
    <mergeCell ref="G327:G328"/>
    <mergeCell ref="H327:H328"/>
    <mergeCell ref="I327:I328"/>
    <mergeCell ref="J327:J328"/>
    <mergeCell ref="K327:K328"/>
    <mergeCell ref="A329:A330"/>
    <mergeCell ref="B329:B330"/>
    <mergeCell ref="C329:C330"/>
    <mergeCell ref="D329:D330"/>
    <mergeCell ref="E329:E330"/>
    <mergeCell ref="A327:A328"/>
    <mergeCell ref="B327:B328"/>
    <mergeCell ref="C327:C328"/>
    <mergeCell ref="D327:D328"/>
    <mergeCell ref="E327:E328"/>
    <mergeCell ref="F327:F328"/>
    <mergeCell ref="G331:G332"/>
    <mergeCell ref="H331:H332"/>
    <mergeCell ref="I331:I332"/>
    <mergeCell ref="A336:A337"/>
    <mergeCell ref="B336:B337"/>
    <mergeCell ref="C336:C337"/>
    <mergeCell ref="D336:D337"/>
    <mergeCell ref="E336:E337"/>
    <mergeCell ref="F336:F337"/>
    <mergeCell ref="G336:G337"/>
    <mergeCell ref="A331:A332"/>
    <mergeCell ref="B331:B332"/>
    <mergeCell ref="C331:C332"/>
    <mergeCell ref="D331:D332"/>
    <mergeCell ref="E331:E332"/>
    <mergeCell ref="F331:F332"/>
    <mergeCell ref="F329:F330"/>
    <mergeCell ref="G329:G330"/>
    <mergeCell ref="H329:H330"/>
    <mergeCell ref="I329:I330"/>
    <mergeCell ref="F340:F341"/>
    <mergeCell ref="G340:G341"/>
    <mergeCell ref="H340:H341"/>
    <mergeCell ref="I340:I341"/>
    <mergeCell ref="J340:J341"/>
    <mergeCell ref="K340:K341"/>
    <mergeCell ref="G338:G339"/>
    <mergeCell ref="H338:H339"/>
    <mergeCell ref="I338:I339"/>
    <mergeCell ref="J338:J339"/>
    <mergeCell ref="K338:K339"/>
    <mergeCell ref="A340:A341"/>
    <mergeCell ref="B340:B341"/>
    <mergeCell ref="C340:C341"/>
    <mergeCell ref="D340:D341"/>
    <mergeCell ref="E340:E341"/>
    <mergeCell ref="H336:H337"/>
    <mergeCell ref="I336:I337"/>
    <mergeCell ref="J336:J337"/>
    <mergeCell ref="K336:K337"/>
    <mergeCell ref="A338:A339"/>
    <mergeCell ref="B338:B339"/>
    <mergeCell ref="C338:C339"/>
    <mergeCell ref="D338:D339"/>
    <mergeCell ref="E338:E339"/>
    <mergeCell ref="F338:F339"/>
    <mergeCell ref="F344:F345"/>
    <mergeCell ref="G344:G345"/>
    <mergeCell ref="H344:H345"/>
    <mergeCell ref="I344:I345"/>
    <mergeCell ref="J344:J345"/>
    <mergeCell ref="K344:K345"/>
    <mergeCell ref="G342:G343"/>
    <mergeCell ref="H342:H343"/>
    <mergeCell ref="I342:I343"/>
    <mergeCell ref="J342:J343"/>
    <mergeCell ref="K342:K343"/>
    <mergeCell ref="A344:A345"/>
    <mergeCell ref="B344:B345"/>
    <mergeCell ref="C344:C345"/>
    <mergeCell ref="D344:D345"/>
    <mergeCell ref="E344:E345"/>
    <mergeCell ref="A342:A343"/>
    <mergeCell ref="B342:B343"/>
    <mergeCell ref="C342:C343"/>
    <mergeCell ref="D342:D343"/>
    <mergeCell ref="E342:E343"/>
    <mergeCell ref="F342:F343"/>
    <mergeCell ref="F348:F349"/>
    <mergeCell ref="G348:G349"/>
    <mergeCell ref="H348:H349"/>
    <mergeCell ref="A352:A353"/>
    <mergeCell ref="B352:B353"/>
    <mergeCell ref="C352:C353"/>
    <mergeCell ref="D352:D353"/>
    <mergeCell ref="E352:E353"/>
    <mergeCell ref="F352:F353"/>
    <mergeCell ref="G352:G353"/>
    <mergeCell ref="G346:G347"/>
    <mergeCell ref="H346:H347"/>
    <mergeCell ref="I346:I347"/>
    <mergeCell ref="J346:J347"/>
    <mergeCell ref="K346:K347"/>
    <mergeCell ref="A348:A349"/>
    <mergeCell ref="B348:B349"/>
    <mergeCell ref="C348:C349"/>
    <mergeCell ref="D348:D349"/>
    <mergeCell ref="E348:E349"/>
    <mergeCell ref="A346:A347"/>
    <mergeCell ref="B346:B347"/>
    <mergeCell ref="C346:C347"/>
    <mergeCell ref="D346:D347"/>
    <mergeCell ref="E346:E347"/>
    <mergeCell ref="F346:F347"/>
    <mergeCell ref="F356:F357"/>
    <mergeCell ref="G356:G357"/>
    <mergeCell ref="H356:H357"/>
    <mergeCell ref="I356:I357"/>
    <mergeCell ref="J356:J357"/>
    <mergeCell ref="K356:K357"/>
    <mergeCell ref="G354:G355"/>
    <mergeCell ref="H354:H355"/>
    <mergeCell ref="I354:I355"/>
    <mergeCell ref="J354:J355"/>
    <mergeCell ref="K354:K355"/>
    <mergeCell ref="A356:A357"/>
    <mergeCell ref="B356:B357"/>
    <mergeCell ref="C356:C357"/>
    <mergeCell ref="D356:D357"/>
    <mergeCell ref="E356:E357"/>
    <mergeCell ref="H352:H353"/>
    <mergeCell ref="I352:I353"/>
    <mergeCell ref="J352:J353"/>
    <mergeCell ref="K352:K353"/>
    <mergeCell ref="A354:A355"/>
    <mergeCell ref="B354:B355"/>
    <mergeCell ref="C354:C355"/>
    <mergeCell ref="D354:D355"/>
    <mergeCell ref="E354:E355"/>
    <mergeCell ref="F354:F355"/>
    <mergeCell ref="F360:F361"/>
    <mergeCell ref="G360:G361"/>
    <mergeCell ref="H360:H361"/>
    <mergeCell ref="I360:I361"/>
    <mergeCell ref="J360:J361"/>
    <mergeCell ref="K360:K361"/>
    <mergeCell ref="G358:G359"/>
    <mergeCell ref="H358:H359"/>
    <mergeCell ref="I358:I359"/>
    <mergeCell ref="J358:J359"/>
    <mergeCell ref="K358:K359"/>
    <mergeCell ref="A360:A361"/>
    <mergeCell ref="B360:B361"/>
    <mergeCell ref="C360:C361"/>
    <mergeCell ref="D360:D361"/>
    <mergeCell ref="E360:E361"/>
    <mergeCell ref="A358:A359"/>
    <mergeCell ref="B358:B359"/>
    <mergeCell ref="C358:C359"/>
    <mergeCell ref="D358:D359"/>
    <mergeCell ref="E358:E359"/>
    <mergeCell ref="F358:F359"/>
    <mergeCell ref="F364:F365"/>
    <mergeCell ref="G364:G365"/>
    <mergeCell ref="H364:H365"/>
    <mergeCell ref="I364:I365"/>
    <mergeCell ref="J364:J365"/>
    <mergeCell ref="K364:K365"/>
    <mergeCell ref="G362:G363"/>
    <mergeCell ref="H362:H363"/>
    <mergeCell ref="I362:I363"/>
    <mergeCell ref="J362:J363"/>
    <mergeCell ref="K362:K363"/>
    <mergeCell ref="A364:A365"/>
    <mergeCell ref="B364:B365"/>
    <mergeCell ref="C364:C365"/>
    <mergeCell ref="D364:D365"/>
    <mergeCell ref="E364:E365"/>
    <mergeCell ref="A362:A363"/>
    <mergeCell ref="B362:B363"/>
    <mergeCell ref="C362:C363"/>
    <mergeCell ref="D362:D363"/>
    <mergeCell ref="E362:E363"/>
    <mergeCell ref="F362:F363"/>
    <mergeCell ref="F368:F369"/>
    <mergeCell ref="G368:G369"/>
    <mergeCell ref="H368:H369"/>
    <mergeCell ref="I368:I369"/>
    <mergeCell ref="J368:J369"/>
    <mergeCell ref="K368:K369"/>
    <mergeCell ref="G366:G367"/>
    <mergeCell ref="H366:H367"/>
    <mergeCell ref="I366:I367"/>
    <mergeCell ref="J366:J367"/>
    <mergeCell ref="K366:K367"/>
    <mergeCell ref="A368:A369"/>
    <mergeCell ref="B368:B369"/>
    <mergeCell ref="C368:C369"/>
    <mergeCell ref="D368:D369"/>
    <mergeCell ref="E368:E369"/>
    <mergeCell ref="A366:A367"/>
    <mergeCell ref="B366:B367"/>
    <mergeCell ref="C366:C367"/>
    <mergeCell ref="D366:D367"/>
    <mergeCell ref="E366:E367"/>
    <mergeCell ref="F366:F367"/>
    <mergeCell ref="F372:F373"/>
    <mergeCell ref="G372:G373"/>
    <mergeCell ref="H372:H373"/>
    <mergeCell ref="I372:I373"/>
    <mergeCell ref="J372:J373"/>
    <mergeCell ref="K372:K373"/>
    <mergeCell ref="G370:G371"/>
    <mergeCell ref="H370:H371"/>
    <mergeCell ref="I370:I371"/>
    <mergeCell ref="J370:J371"/>
    <mergeCell ref="K370:K371"/>
    <mergeCell ref="A372:A373"/>
    <mergeCell ref="B372:B373"/>
    <mergeCell ref="C372:C373"/>
    <mergeCell ref="D372:D373"/>
    <mergeCell ref="E372:E373"/>
    <mergeCell ref="A370:A371"/>
    <mergeCell ref="B370:B371"/>
    <mergeCell ref="C370:C371"/>
    <mergeCell ref="D370:D371"/>
    <mergeCell ref="E370:E371"/>
    <mergeCell ref="F370:F371"/>
    <mergeCell ref="F376:F377"/>
    <mergeCell ref="G376:G377"/>
    <mergeCell ref="H376:H377"/>
    <mergeCell ref="G374:G375"/>
    <mergeCell ref="H374:H375"/>
    <mergeCell ref="I374:I375"/>
    <mergeCell ref="J374:J375"/>
    <mergeCell ref="K374:K375"/>
    <mergeCell ref="A376:A377"/>
    <mergeCell ref="B376:B377"/>
    <mergeCell ref="C376:C377"/>
    <mergeCell ref="D376:D377"/>
    <mergeCell ref="E376:E377"/>
    <mergeCell ref="A374:A375"/>
    <mergeCell ref="B374:B375"/>
    <mergeCell ref="C374:C375"/>
    <mergeCell ref="D374:D375"/>
    <mergeCell ref="E374:E375"/>
    <mergeCell ref="F374:F375"/>
    <mergeCell ref="F382:F383"/>
    <mergeCell ref="G382:G383"/>
    <mergeCell ref="H382:H383"/>
    <mergeCell ref="I382:I383"/>
    <mergeCell ref="J382:J383"/>
    <mergeCell ref="K382:K383"/>
    <mergeCell ref="G380:G381"/>
    <mergeCell ref="H380:H381"/>
    <mergeCell ref="I380:I381"/>
    <mergeCell ref="J380:J381"/>
    <mergeCell ref="K380:K381"/>
    <mergeCell ref="A382:A383"/>
    <mergeCell ref="B382:B383"/>
    <mergeCell ref="C382:C383"/>
    <mergeCell ref="D382:D383"/>
    <mergeCell ref="E382:E383"/>
    <mergeCell ref="A380:A381"/>
    <mergeCell ref="B380:B381"/>
    <mergeCell ref="C380:C381"/>
    <mergeCell ref="D380:D381"/>
    <mergeCell ref="E380:E381"/>
    <mergeCell ref="F380:F381"/>
    <mergeCell ref="F386:F387"/>
    <mergeCell ref="G386:G387"/>
    <mergeCell ref="H386:H387"/>
    <mergeCell ref="I386:I387"/>
    <mergeCell ref="J386:J387"/>
    <mergeCell ref="K386:K387"/>
    <mergeCell ref="G384:G385"/>
    <mergeCell ref="H384:H385"/>
    <mergeCell ref="I384:I385"/>
    <mergeCell ref="J384:J385"/>
    <mergeCell ref="K384:K385"/>
    <mergeCell ref="A386:A387"/>
    <mergeCell ref="B386:B387"/>
    <mergeCell ref="C386:C387"/>
    <mergeCell ref="D386:D387"/>
    <mergeCell ref="E386:E387"/>
    <mergeCell ref="A384:A385"/>
    <mergeCell ref="B384:B385"/>
    <mergeCell ref="C384:C385"/>
    <mergeCell ref="D384:D385"/>
    <mergeCell ref="E384:E385"/>
    <mergeCell ref="F384:F385"/>
    <mergeCell ref="F390:F391"/>
    <mergeCell ref="G390:G391"/>
    <mergeCell ref="H390:H391"/>
    <mergeCell ref="I390:I391"/>
    <mergeCell ref="J390:J391"/>
    <mergeCell ref="K390:K391"/>
    <mergeCell ref="G388:G389"/>
    <mergeCell ref="H388:H389"/>
    <mergeCell ref="I388:I389"/>
    <mergeCell ref="J388:J389"/>
    <mergeCell ref="K388:K389"/>
    <mergeCell ref="A390:A391"/>
    <mergeCell ref="B390:B391"/>
    <mergeCell ref="C390:C391"/>
    <mergeCell ref="D390:D391"/>
    <mergeCell ref="E390:E391"/>
    <mergeCell ref="A388:A389"/>
    <mergeCell ref="B388:B389"/>
    <mergeCell ref="C388:C389"/>
    <mergeCell ref="D388:D389"/>
    <mergeCell ref="E388:E389"/>
    <mergeCell ref="F388:F389"/>
    <mergeCell ref="F394:F395"/>
    <mergeCell ref="G394:G395"/>
    <mergeCell ref="H394:H395"/>
    <mergeCell ref="I394:I395"/>
    <mergeCell ref="J394:J395"/>
    <mergeCell ref="K394:K395"/>
    <mergeCell ref="G392:G393"/>
    <mergeCell ref="H392:H393"/>
    <mergeCell ref="I392:I393"/>
    <mergeCell ref="J392:J393"/>
    <mergeCell ref="K392:K393"/>
    <mergeCell ref="A394:A395"/>
    <mergeCell ref="B394:B395"/>
    <mergeCell ref="C394:C395"/>
    <mergeCell ref="D394:D395"/>
    <mergeCell ref="E394:E395"/>
    <mergeCell ref="A392:A393"/>
    <mergeCell ref="B392:B393"/>
    <mergeCell ref="C392:C393"/>
    <mergeCell ref="D392:D393"/>
    <mergeCell ref="E392:E393"/>
    <mergeCell ref="F392:F393"/>
    <mergeCell ref="F398:F399"/>
    <mergeCell ref="G398:G399"/>
    <mergeCell ref="H398:H399"/>
    <mergeCell ref="A403:A404"/>
    <mergeCell ref="B403:B404"/>
    <mergeCell ref="C403:C404"/>
    <mergeCell ref="D403:D404"/>
    <mergeCell ref="E403:E404"/>
    <mergeCell ref="F403:F404"/>
    <mergeCell ref="G403:G404"/>
    <mergeCell ref="G396:G397"/>
    <mergeCell ref="H396:H397"/>
    <mergeCell ref="I396:I397"/>
    <mergeCell ref="J396:J397"/>
    <mergeCell ref="K396:K397"/>
    <mergeCell ref="A398:A399"/>
    <mergeCell ref="B398:B399"/>
    <mergeCell ref="C398:C399"/>
    <mergeCell ref="D398:D399"/>
    <mergeCell ref="E398:E399"/>
    <mergeCell ref="A396:A397"/>
    <mergeCell ref="B396:B397"/>
    <mergeCell ref="C396:C397"/>
    <mergeCell ref="D396:D397"/>
    <mergeCell ref="E396:E397"/>
    <mergeCell ref="F396:F397"/>
    <mergeCell ref="F407:F408"/>
    <mergeCell ref="G407:G408"/>
    <mergeCell ref="H407:H408"/>
    <mergeCell ref="I407:I408"/>
    <mergeCell ref="J407:J408"/>
    <mergeCell ref="K407:K408"/>
    <mergeCell ref="G405:G406"/>
    <mergeCell ref="H405:H406"/>
    <mergeCell ref="I405:I406"/>
    <mergeCell ref="J405:J406"/>
    <mergeCell ref="K405:K406"/>
    <mergeCell ref="A407:A408"/>
    <mergeCell ref="B407:B408"/>
    <mergeCell ref="C407:C408"/>
    <mergeCell ref="D407:D408"/>
    <mergeCell ref="E407:E408"/>
    <mergeCell ref="H403:H404"/>
    <mergeCell ref="I403:I404"/>
    <mergeCell ref="J403:J404"/>
    <mergeCell ref="K403:K404"/>
    <mergeCell ref="A405:A406"/>
    <mergeCell ref="B405:B406"/>
    <mergeCell ref="C405:C406"/>
    <mergeCell ref="D405:D406"/>
    <mergeCell ref="E405:E406"/>
    <mergeCell ref="F405:F406"/>
    <mergeCell ref="F411:F412"/>
    <mergeCell ref="G411:G412"/>
    <mergeCell ref="H411:H412"/>
    <mergeCell ref="I411:I412"/>
    <mergeCell ref="J411:J412"/>
    <mergeCell ref="K411:K412"/>
    <mergeCell ref="G409:G410"/>
    <mergeCell ref="H409:H410"/>
    <mergeCell ref="I409:I410"/>
    <mergeCell ref="J409:J410"/>
    <mergeCell ref="K409:K410"/>
    <mergeCell ref="A411:A412"/>
    <mergeCell ref="B411:B412"/>
    <mergeCell ref="C411:C412"/>
    <mergeCell ref="D411:D412"/>
    <mergeCell ref="E411:E412"/>
    <mergeCell ref="A409:A410"/>
    <mergeCell ref="B409:B410"/>
    <mergeCell ref="C409:C410"/>
    <mergeCell ref="D409:D410"/>
    <mergeCell ref="E409:E410"/>
    <mergeCell ref="F409:F410"/>
    <mergeCell ref="F415:F416"/>
    <mergeCell ref="G415:G416"/>
    <mergeCell ref="H415:H416"/>
    <mergeCell ref="I415:I416"/>
    <mergeCell ref="J415:J416"/>
    <mergeCell ref="K415:K416"/>
    <mergeCell ref="G413:G414"/>
    <mergeCell ref="H413:H414"/>
    <mergeCell ref="I413:I414"/>
    <mergeCell ref="J413:J414"/>
    <mergeCell ref="K413:K414"/>
    <mergeCell ref="A415:A416"/>
    <mergeCell ref="B415:B416"/>
    <mergeCell ref="C415:C416"/>
    <mergeCell ref="D415:D416"/>
    <mergeCell ref="E415:E416"/>
    <mergeCell ref="A413:A414"/>
    <mergeCell ref="B413:B414"/>
    <mergeCell ref="C413:C414"/>
    <mergeCell ref="D413:D414"/>
    <mergeCell ref="E413:E414"/>
    <mergeCell ref="F413:F414"/>
    <mergeCell ref="F419:F420"/>
    <mergeCell ref="G419:G420"/>
    <mergeCell ref="H419:H420"/>
    <mergeCell ref="I419:I420"/>
    <mergeCell ref="J419:J420"/>
    <mergeCell ref="K419:K420"/>
    <mergeCell ref="G417:G418"/>
    <mergeCell ref="H417:H418"/>
    <mergeCell ref="I417:I418"/>
    <mergeCell ref="J417:J418"/>
    <mergeCell ref="K417:K418"/>
    <mergeCell ref="A419:A420"/>
    <mergeCell ref="B419:B420"/>
    <mergeCell ref="C419:C420"/>
    <mergeCell ref="D419:D420"/>
    <mergeCell ref="E419:E420"/>
    <mergeCell ref="A417:A418"/>
    <mergeCell ref="B417:B418"/>
    <mergeCell ref="C417:C418"/>
    <mergeCell ref="D417:D418"/>
    <mergeCell ref="E417:E418"/>
    <mergeCell ref="F417:F418"/>
    <mergeCell ref="F423:F424"/>
    <mergeCell ref="G423:G424"/>
    <mergeCell ref="H423:H424"/>
    <mergeCell ref="I423:I424"/>
    <mergeCell ref="J423:J424"/>
    <mergeCell ref="K423:K424"/>
    <mergeCell ref="G421:G422"/>
    <mergeCell ref="H421:H422"/>
    <mergeCell ref="I421:I422"/>
    <mergeCell ref="J421:J422"/>
    <mergeCell ref="K421:K422"/>
    <mergeCell ref="A423:A424"/>
    <mergeCell ref="B423:B424"/>
    <mergeCell ref="C423:C424"/>
    <mergeCell ref="D423:D424"/>
    <mergeCell ref="E423:E424"/>
    <mergeCell ref="A421:A422"/>
    <mergeCell ref="B421:B422"/>
    <mergeCell ref="C421:C422"/>
    <mergeCell ref="D421:D422"/>
    <mergeCell ref="E421:E422"/>
    <mergeCell ref="F421:F422"/>
    <mergeCell ref="F427:F428"/>
    <mergeCell ref="G427:G428"/>
    <mergeCell ref="H427:H428"/>
    <mergeCell ref="I427:I428"/>
    <mergeCell ref="J427:J428"/>
    <mergeCell ref="K427:K428"/>
    <mergeCell ref="G425:G426"/>
    <mergeCell ref="H425:H426"/>
    <mergeCell ref="I425:I426"/>
    <mergeCell ref="J425:J426"/>
    <mergeCell ref="K425:K426"/>
    <mergeCell ref="A427:A428"/>
    <mergeCell ref="B427:B428"/>
    <mergeCell ref="C427:C428"/>
    <mergeCell ref="D427:D428"/>
    <mergeCell ref="E427:E428"/>
    <mergeCell ref="A425:A426"/>
    <mergeCell ref="B425:B426"/>
    <mergeCell ref="C425:C426"/>
    <mergeCell ref="D425:D426"/>
    <mergeCell ref="E425:E426"/>
    <mergeCell ref="F425:F426"/>
    <mergeCell ref="F431:F432"/>
    <mergeCell ref="G431:G432"/>
    <mergeCell ref="H431:H432"/>
    <mergeCell ref="I431:I432"/>
    <mergeCell ref="J431:J432"/>
    <mergeCell ref="K431:K432"/>
    <mergeCell ref="G429:G430"/>
    <mergeCell ref="H429:H430"/>
    <mergeCell ref="I429:I430"/>
    <mergeCell ref="J429:J430"/>
    <mergeCell ref="K429:K430"/>
    <mergeCell ref="A431:A432"/>
    <mergeCell ref="B431:B432"/>
    <mergeCell ref="C431:C432"/>
    <mergeCell ref="D431:D432"/>
    <mergeCell ref="E431:E432"/>
    <mergeCell ref="A429:A430"/>
    <mergeCell ref="B429:B430"/>
    <mergeCell ref="C429:C430"/>
    <mergeCell ref="D429:D430"/>
    <mergeCell ref="E429:E430"/>
    <mergeCell ref="F429:F430"/>
    <mergeCell ref="F435:F436"/>
    <mergeCell ref="G435:G436"/>
    <mergeCell ref="H435:H436"/>
    <mergeCell ref="I435:I436"/>
    <mergeCell ref="J435:J436"/>
    <mergeCell ref="K435:K436"/>
    <mergeCell ref="G433:G434"/>
    <mergeCell ref="H433:H434"/>
    <mergeCell ref="I433:I434"/>
    <mergeCell ref="J433:J434"/>
    <mergeCell ref="K433:K434"/>
    <mergeCell ref="A435:A436"/>
    <mergeCell ref="B435:B436"/>
    <mergeCell ref="C435:C436"/>
    <mergeCell ref="D435:D436"/>
    <mergeCell ref="E435:E436"/>
    <mergeCell ref="A433:A434"/>
    <mergeCell ref="B433:B434"/>
    <mergeCell ref="C433:C434"/>
    <mergeCell ref="D433:D434"/>
    <mergeCell ref="E433:E434"/>
    <mergeCell ref="F433:F434"/>
    <mergeCell ref="J439:J440"/>
    <mergeCell ref="K439:K440"/>
    <mergeCell ref="G437:G438"/>
    <mergeCell ref="H437:H438"/>
    <mergeCell ref="I437:I438"/>
    <mergeCell ref="J437:J438"/>
    <mergeCell ref="K437:K438"/>
    <mergeCell ref="A439:A440"/>
    <mergeCell ref="B439:B440"/>
    <mergeCell ref="C439:C440"/>
    <mergeCell ref="D439:D440"/>
    <mergeCell ref="E439:E440"/>
    <mergeCell ref="A437:A438"/>
    <mergeCell ref="B437:B438"/>
    <mergeCell ref="C437:C438"/>
    <mergeCell ref="D437:D438"/>
    <mergeCell ref="E437:E438"/>
    <mergeCell ref="F437:F438"/>
    <mergeCell ref="G441:G442"/>
    <mergeCell ref="H441:H442"/>
    <mergeCell ref="I441:I442"/>
    <mergeCell ref="A445:A446"/>
    <mergeCell ref="B445:B446"/>
    <mergeCell ref="C445:C446"/>
    <mergeCell ref="D445:D446"/>
    <mergeCell ref="E445:E446"/>
    <mergeCell ref="F445:F446"/>
    <mergeCell ref="G445:G446"/>
    <mergeCell ref="A441:A442"/>
    <mergeCell ref="B441:B442"/>
    <mergeCell ref="C441:C442"/>
    <mergeCell ref="D441:D442"/>
    <mergeCell ref="E441:E442"/>
    <mergeCell ref="F441:F442"/>
    <mergeCell ref="F439:F440"/>
    <mergeCell ref="G439:G440"/>
    <mergeCell ref="H439:H440"/>
    <mergeCell ref="I439:I440"/>
    <mergeCell ref="F449:F450"/>
    <mergeCell ref="G449:G450"/>
    <mergeCell ref="H449:H450"/>
    <mergeCell ref="I449:I450"/>
    <mergeCell ref="J449:J450"/>
    <mergeCell ref="K449:K450"/>
    <mergeCell ref="G447:G448"/>
    <mergeCell ref="H447:H448"/>
    <mergeCell ref="I447:I448"/>
    <mergeCell ref="J447:J448"/>
    <mergeCell ref="K447:K448"/>
    <mergeCell ref="A449:A450"/>
    <mergeCell ref="B449:B450"/>
    <mergeCell ref="C449:C450"/>
    <mergeCell ref="D449:D450"/>
    <mergeCell ref="E449:E450"/>
    <mergeCell ref="H445:H446"/>
    <mergeCell ref="I445:I446"/>
    <mergeCell ref="J445:J446"/>
    <mergeCell ref="K445:K446"/>
    <mergeCell ref="A447:A448"/>
    <mergeCell ref="B447:B448"/>
    <mergeCell ref="C447:C448"/>
    <mergeCell ref="D447:D448"/>
    <mergeCell ref="E447:E448"/>
    <mergeCell ref="F447:F448"/>
    <mergeCell ref="F453:F454"/>
    <mergeCell ref="G453:G454"/>
    <mergeCell ref="H453:H454"/>
    <mergeCell ref="I453:I454"/>
    <mergeCell ref="J453:J454"/>
    <mergeCell ref="K453:K454"/>
    <mergeCell ref="G451:G452"/>
    <mergeCell ref="H451:H452"/>
    <mergeCell ref="I451:I452"/>
    <mergeCell ref="J451:J452"/>
    <mergeCell ref="K451:K452"/>
    <mergeCell ref="A453:A454"/>
    <mergeCell ref="B453:B454"/>
    <mergeCell ref="C453:C454"/>
    <mergeCell ref="D453:D454"/>
    <mergeCell ref="E453:E454"/>
    <mergeCell ref="A451:A452"/>
    <mergeCell ref="B451:B452"/>
    <mergeCell ref="C451:C452"/>
    <mergeCell ref="D451:D452"/>
    <mergeCell ref="E451:E452"/>
    <mergeCell ref="F451:F452"/>
    <mergeCell ref="F457:F458"/>
    <mergeCell ref="G457:G458"/>
    <mergeCell ref="H457:H458"/>
    <mergeCell ref="A461:A462"/>
    <mergeCell ref="B461:B462"/>
    <mergeCell ref="C461:C462"/>
    <mergeCell ref="D461:D462"/>
    <mergeCell ref="E461:E462"/>
    <mergeCell ref="F461:F462"/>
    <mergeCell ref="G461:G462"/>
    <mergeCell ref="G455:G456"/>
    <mergeCell ref="H455:H456"/>
    <mergeCell ref="I455:I456"/>
    <mergeCell ref="J455:J456"/>
    <mergeCell ref="K455:K456"/>
    <mergeCell ref="A457:A458"/>
    <mergeCell ref="B457:B458"/>
    <mergeCell ref="C457:C458"/>
    <mergeCell ref="D457:D458"/>
    <mergeCell ref="E457:E458"/>
    <mergeCell ref="A455:A456"/>
    <mergeCell ref="B455:B456"/>
    <mergeCell ref="C455:C456"/>
    <mergeCell ref="D455:D456"/>
    <mergeCell ref="E455:E456"/>
    <mergeCell ref="F455:F456"/>
    <mergeCell ref="F465:F466"/>
    <mergeCell ref="G465:G466"/>
    <mergeCell ref="H465:H466"/>
    <mergeCell ref="I465:I466"/>
    <mergeCell ref="J465:J466"/>
    <mergeCell ref="K465:K466"/>
    <mergeCell ref="G463:G464"/>
    <mergeCell ref="H463:H464"/>
    <mergeCell ref="I463:I464"/>
    <mergeCell ref="J463:J464"/>
    <mergeCell ref="K463:K464"/>
    <mergeCell ref="A465:A466"/>
    <mergeCell ref="B465:B466"/>
    <mergeCell ref="C465:C466"/>
    <mergeCell ref="D465:D466"/>
    <mergeCell ref="E465:E466"/>
    <mergeCell ref="H461:H462"/>
    <mergeCell ref="I461:I462"/>
    <mergeCell ref="J461:J462"/>
    <mergeCell ref="K461:K462"/>
    <mergeCell ref="A463:A464"/>
    <mergeCell ref="B463:B464"/>
    <mergeCell ref="C463:C464"/>
    <mergeCell ref="D463:D464"/>
    <mergeCell ref="E463:E464"/>
    <mergeCell ref="F463:F464"/>
    <mergeCell ref="F469:F470"/>
    <mergeCell ref="G469:G470"/>
    <mergeCell ref="H469:H470"/>
    <mergeCell ref="I469:I470"/>
    <mergeCell ref="J469:J470"/>
    <mergeCell ref="K469:K470"/>
    <mergeCell ref="G467:G468"/>
    <mergeCell ref="H467:H468"/>
    <mergeCell ref="I467:I468"/>
    <mergeCell ref="J467:J468"/>
    <mergeCell ref="K467:K468"/>
    <mergeCell ref="A469:A470"/>
    <mergeCell ref="B469:B470"/>
    <mergeCell ref="C469:C470"/>
    <mergeCell ref="D469:D470"/>
    <mergeCell ref="E469:E470"/>
    <mergeCell ref="A467:A468"/>
    <mergeCell ref="B467:B468"/>
    <mergeCell ref="C467:C468"/>
    <mergeCell ref="D467:D468"/>
    <mergeCell ref="E467:E468"/>
    <mergeCell ref="F467:F468"/>
    <mergeCell ref="F473:F474"/>
    <mergeCell ref="G473:G474"/>
    <mergeCell ref="H473:H474"/>
    <mergeCell ref="I473:I474"/>
    <mergeCell ref="J473:J474"/>
    <mergeCell ref="K473:K474"/>
    <mergeCell ref="G471:G472"/>
    <mergeCell ref="H471:H472"/>
    <mergeCell ref="I471:I472"/>
    <mergeCell ref="J471:J472"/>
    <mergeCell ref="K471:K472"/>
    <mergeCell ref="A473:A474"/>
    <mergeCell ref="B473:B474"/>
    <mergeCell ref="C473:C474"/>
    <mergeCell ref="D473:D474"/>
    <mergeCell ref="E473:E474"/>
    <mergeCell ref="A471:A472"/>
    <mergeCell ref="B471:B472"/>
    <mergeCell ref="C471:C472"/>
    <mergeCell ref="D471:D472"/>
    <mergeCell ref="E471:E472"/>
    <mergeCell ref="F471:F472"/>
    <mergeCell ref="F477:F478"/>
    <mergeCell ref="G477:G478"/>
    <mergeCell ref="H477:H478"/>
    <mergeCell ref="I477:I478"/>
    <mergeCell ref="J477:J478"/>
    <mergeCell ref="K477:K478"/>
    <mergeCell ref="G475:G476"/>
    <mergeCell ref="H475:H476"/>
    <mergeCell ref="I475:I476"/>
    <mergeCell ref="J475:J476"/>
    <mergeCell ref="K475:K476"/>
    <mergeCell ref="A477:A478"/>
    <mergeCell ref="B477:B478"/>
    <mergeCell ref="C477:C478"/>
    <mergeCell ref="D477:D478"/>
    <mergeCell ref="E477:E478"/>
    <mergeCell ref="A475:A476"/>
    <mergeCell ref="B475:B476"/>
    <mergeCell ref="C475:C476"/>
    <mergeCell ref="D475:D476"/>
    <mergeCell ref="E475:E476"/>
    <mergeCell ref="F475:F476"/>
    <mergeCell ref="F481:F482"/>
    <mergeCell ref="G481:G482"/>
    <mergeCell ref="H481:H482"/>
    <mergeCell ref="I481:I482"/>
    <mergeCell ref="J481:J482"/>
    <mergeCell ref="K481:K482"/>
    <mergeCell ref="G479:G480"/>
    <mergeCell ref="H479:H480"/>
    <mergeCell ref="I479:I480"/>
    <mergeCell ref="J479:J480"/>
    <mergeCell ref="K479:K480"/>
    <mergeCell ref="A481:A482"/>
    <mergeCell ref="B481:B482"/>
    <mergeCell ref="C481:C482"/>
    <mergeCell ref="D481:D482"/>
    <mergeCell ref="E481:E482"/>
    <mergeCell ref="A479:A480"/>
    <mergeCell ref="B479:B480"/>
    <mergeCell ref="C479:C480"/>
    <mergeCell ref="D479:D480"/>
    <mergeCell ref="E479:E480"/>
    <mergeCell ref="F479:F480"/>
    <mergeCell ref="F485:F486"/>
    <mergeCell ref="G485:G486"/>
    <mergeCell ref="H485:H486"/>
    <mergeCell ref="I485:I486"/>
    <mergeCell ref="J485:J486"/>
    <mergeCell ref="K485:K486"/>
    <mergeCell ref="G483:G484"/>
    <mergeCell ref="H483:H484"/>
    <mergeCell ref="I483:I484"/>
    <mergeCell ref="J483:J484"/>
    <mergeCell ref="K483:K484"/>
    <mergeCell ref="A485:A486"/>
    <mergeCell ref="B485:B486"/>
    <mergeCell ref="C485:C486"/>
    <mergeCell ref="D485:D486"/>
    <mergeCell ref="E485:E486"/>
    <mergeCell ref="A483:A484"/>
    <mergeCell ref="B483:B484"/>
    <mergeCell ref="C483:C484"/>
    <mergeCell ref="D483:D484"/>
    <mergeCell ref="E483:E484"/>
    <mergeCell ref="F483:F484"/>
    <mergeCell ref="F489:F490"/>
    <mergeCell ref="G489:G490"/>
    <mergeCell ref="H489:H490"/>
    <mergeCell ref="I489:I490"/>
    <mergeCell ref="J489:J490"/>
    <mergeCell ref="K489:K490"/>
    <mergeCell ref="G487:G488"/>
    <mergeCell ref="H487:H488"/>
    <mergeCell ref="I487:I488"/>
    <mergeCell ref="J487:J488"/>
    <mergeCell ref="K487:K488"/>
    <mergeCell ref="A489:A490"/>
    <mergeCell ref="B489:B490"/>
    <mergeCell ref="C489:C490"/>
    <mergeCell ref="D489:D490"/>
    <mergeCell ref="E489:E490"/>
    <mergeCell ref="A487:A488"/>
    <mergeCell ref="B487:B488"/>
    <mergeCell ref="C487:C488"/>
    <mergeCell ref="D487:D488"/>
    <mergeCell ref="E487:E488"/>
    <mergeCell ref="F487:F488"/>
    <mergeCell ref="F493:F494"/>
    <mergeCell ref="G493:G494"/>
    <mergeCell ref="H493:H494"/>
    <mergeCell ref="I493:I494"/>
    <mergeCell ref="J493:J494"/>
    <mergeCell ref="K493:K494"/>
    <mergeCell ref="G491:G492"/>
    <mergeCell ref="H491:H492"/>
    <mergeCell ref="I491:I492"/>
    <mergeCell ref="J491:J492"/>
    <mergeCell ref="K491:K492"/>
    <mergeCell ref="A493:A494"/>
    <mergeCell ref="B493:B494"/>
    <mergeCell ref="C493:C494"/>
    <mergeCell ref="D493:D494"/>
    <mergeCell ref="E493:E494"/>
    <mergeCell ref="A491:A492"/>
    <mergeCell ref="B491:B492"/>
    <mergeCell ref="C491:C492"/>
    <mergeCell ref="D491:D492"/>
    <mergeCell ref="E491:E492"/>
    <mergeCell ref="F491:F492"/>
    <mergeCell ref="F497:F498"/>
    <mergeCell ref="G497:G498"/>
    <mergeCell ref="H497:H498"/>
    <mergeCell ref="I497:I498"/>
    <mergeCell ref="J497:J498"/>
    <mergeCell ref="K497:K498"/>
    <mergeCell ref="G495:G496"/>
    <mergeCell ref="H495:H496"/>
    <mergeCell ref="I495:I496"/>
    <mergeCell ref="J495:J496"/>
    <mergeCell ref="K495:K496"/>
    <mergeCell ref="A497:A498"/>
    <mergeCell ref="B497:B498"/>
    <mergeCell ref="C497:C498"/>
    <mergeCell ref="D497:D498"/>
    <mergeCell ref="E497:E498"/>
    <mergeCell ref="A495:A496"/>
    <mergeCell ref="B495:B496"/>
    <mergeCell ref="C495:C496"/>
    <mergeCell ref="D495:D496"/>
    <mergeCell ref="E495:E496"/>
    <mergeCell ref="F495:F496"/>
    <mergeCell ref="I503:I504"/>
    <mergeCell ref="J503:J504"/>
    <mergeCell ref="K503:K504"/>
    <mergeCell ref="A505:A506"/>
    <mergeCell ref="B505:B506"/>
    <mergeCell ref="C505:C506"/>
    <mergeCell ref="D505:D506"/>
    <mergeCell ref="E505:E506"/>
    <mergeCell ref="F505:F506"/>
    <mergeCell ref="G505:G506"/>
    <mergeCell ref="G499:G500"/>
    <mergeCell ref="H499:H500"/>
    <mergeCell ref="A503:A504"/>
    <mergeCell ref="B503:B504"/>
    <mergeCell ref="C503:C504"/>
    <mergeCell ref="D503:D504"/>
    <mergeCell ref="E503:E504"/>
    <mergeCell ref="F503:F504"/>
    <mergeCell ref="G503:G504"/>
    <mergeCell ref="H503:H504"/>
    <mergeCell ref="A499:A500"/>
    <mergeCell ref="B499:B500"/>
    <mergeCell ref="C499:C500"/>
    <mergeCell ref="D499:D500"/>
    <mergeCell ref="E499:E500"/>
    <mergeCell ref="F499:F500"/>
    <mergeCell ref="F509:F510"/>
    <mergeCell ref="G509:G510"/>
    <mergeCell ref="H509:H510"/>
    <mergeCell ref="I509:I510"/>
    <mergeCell ref="J509:J510"/>
    <mergeCell ref="K509:K510"/>
    <mergeCell ref="G507:G508"/>
    <mergeCell ref="H507:H508"/>
    <mergeCell ref="I507:I508"/>
    <mergeCell ref="J507:J508"/>
    <mergeCell ref="K507:K508"/>
    <mergeCell ref="A509:A510"/>
    <mergeCell ref="B509:B510"/>
    <mergeCell ref="C509:C510"/>
    <mergeCell ref="D509:D510"/>
    <mergeCell ref="E509:E510"/>
    <mergeCell ref="H505:H506"/>
    <mergeCell ref="I505:I506"/>
    <mergeCell ref="J505:J506"/>
    <mergeCell ref="K505:K506"/>
    <mergeCell ref="A507:A508"/>
    <mergeCell ref="B507:B508"/>
    <mergeCell ref="C507:C508"/>
    <mergeCell ref="D507:D508"/>
    <mergeCell ref="E507:E508"/>
    <mergeCell ref="F507:F508"/>
    <mergeCell ref="F513:F514"/>
    <mergeCell ref="G513:G514"/>
    <mergeCell ref="H513:H514"/>
    <mergeCell ref="I513:I514"/>
    <mergeCell ref="J513:J514"/>
    <mergeCell ref="K513:K514"/>
    <mergeCell ref="G511:G512"/>
    <mergeCell ref="H511:H512"/>
    <mergeCell ref="I511:I512"/>
    <mergeCell ref="J511:J512"/>
    <mergeCell ref="K511:K512"/>
    <mergeCell ref="A513:A514"/>
    <mergeCell ref="B513:B514"/>
    <mergeCell ref="C513:C514"/>
    <mergeCell ref="D513:D514"/>
    <mergeCell ref="E513:E514"/>
    <mergeCell ref="A511:A512"/>
    <mergeCell ref="B511:B512"/>
    <mergeCell ref="C511:C512"/>
    <mergeCell ref="D511:D512"/>
    <mergeCell ref="E511:E512"/>
    <mergeCell ref="F511:F512"/>
    <mergeCell ref="F517:F518"/>
    <mergeCell ref="G517:G518"/>
    <mergeCell ref="H517:H518"/>
    <mergeCell ref="I517:I518"/>
    <mergeCell ref="J517:J518"/>
    <mergeCell ref="K517:K518"/>
    <mergeCell ref="G515:G516"/>
    <mergeCell ref="H515:H516"/>
    <mergeCell ref="I515:I516"/>
    <mergeCell ref="J515:J516"/>
    <mergeCell ref="K515:K516"/>
    <mergeCell ref="A517:A518"/>
    <mergeCell ref="B517:B518"/>
    <mergeCell ref="C517:C518"/>
    <mergeCell ref="D517:D518"/>
    <mergeCell ref="E517:E518"/>
    <mergeCell ref="A515:A516"/>
    <mergeCell ref="B515:B516"/>
    <mergeCell ref="C515:C516"/>
    <mergeCell ref="D515:D516"/>
    <mergeCell ref="E515:E516"/>
    <mergeCell ref="F515:F516"/>
    <mergeCell ref="F521:F522"/>
    <mergeCell ref="G521:G522"/>
    <mergeCell ref="H521:H522"/>
    <mergeCell ref="I521:I522"/>
    <mergeCell ref="J521:J522"/>
    <mergeCell ref="K521:K522"/>
    <mergeCell ref="G519:G520"/>
    <mergeCell ref="H519:H520"/>
    <mergeCell ref="I519:I520"/>
    <mergeCell ref="J519:J520"/>
    <mergeCell ref="K519:K520"/>
    <mergeCell ref="A521:A522"/>
    <mergeCell ref="B521:B522"/>
    <mergeCell ref="C521:C522"/>
    <mergeCell ref="D521:D522"/>
    <mergeCell ref="E521:E522"/>
    <mergeCell ref="A519:A520"/>
    <mergeCell ref="B519:B520"/>
    <mergeCell ref="C519:C520"/>
    <mergeCell ref="D519:D520"/>
    <mergeCell ref="E519:E520"/>
    <mergeCell ref="F519:F520"/>
    <mergeCell ref="F525:F526"/>
    <mergeCell ref="G525:G526"/>
    <mergeCell ref="H525:H526"/>
    <mergeCell ref="I525:I526"/>
    <mergeCell ref="J525:J526"/>
    <mergeCell ref="K525:K526"/>
    <mergeCell ref="G523:G524"/>
    <mergeCell ref="H523:H524"/>
    <mergeCell ref="I523:I524"/>
    <mergeCell ref="J523:J524"/>
    <mergeCell ref="K523:K524"/>
    <mergeCell ref="A525:A526"/>
    <mergeCell ref="B525:B526"/>
    <mergeCell ref="C525:C526"/>
    <mergeCell ref="D525:D526"/>
    <mergeCell ref="E525:E526"/>
    <mergeCell ref="A523:A524"/>
    <mergeCell ref="B523:B524"/>
    <mergeCell ref="C523:C524"/>
    <mergeCell ref="D523:D524"/>
    <mergeCell ref="E523:E524"/>
    <mergeCell ref="F523:F524"/>
    <mergeCell ref="F529:F530"/>
    <mergeCell ref="G529:G530"/>
    <mergeCell ref="H529:H530"/>
    <mergeCell ref="I529:I530"/>
    <mergeCell ref="J529:J530"/>
    <mergeCell ref="K529:K530"/>
    <mergeCell ref="G527:G528"/>
    <mergeCell ref="H527:H528"/>
    <mergeCell ref="I527:I528"/>
    <mergeCell ref="J527:J528"/>
    <mergeCell ref="K527:K528"/>
    <mergeCell ref="A529:A530"/>
    <mergeCell ref="B529:B530"/>
    <mergeCell ref="C529:C530"/>
    <mergeCell ref="D529:D530"/>
    <mergeCell ref="E529:E530"/>
    <mergeCell ref="A527:A528"/>
    <mergeCell ref="B527:B528"/>
    <mergeCell ref="C527:C528"/>
    <mergeCell ref="D527:D528"/>
    <mergeCell ref="E527:E528"/>
    <mergeCell ref="F527:F528"/>
    <mergeCell ref="F533:F534"/>
    <mergeCell ref="G533:G534"/>
    <mergeCell ref="A537:A538"/>
    <mergeCell ref="B537:B538"/>
    <mergeCell ref="C537:C538"/>
    <mergeCell ref="D537:D538"/>
    <mergeCell ref="E537:E538"/>
    <mergeCell ref="F537:F538"/>
    <mergeCell ref="G537:G538"/>
    <mergeCell ref="G531:G532"/>
    <mergeCell ref="H531:H532"/>
    <mergeCell ref="I531:I532"/>
    <mergeCell ref="J531:J532"/>
    <mergeCell ref="K531:K532"/>
    <mergeCell ref="A533:A534"/>
    <mergeCell ref="B533:B534"/>
    <mergeCell ref="C533:C534"/>
    <mergeCell ref="D533:D534"/>
    <mergeCell ref="E533:E534"/>
    <mergeCell ref="A531:A532"/>
    <mergeCell ref="B531:B532"/>
    <mergeCell ref="C531:C532"/>
    <mergeCell ref="D531:D532"/>
    <mergeCell ref="E531:E532"/>
    <mergeCell ref="F531:F532"/>
    <mergeCell ref="F541:F542"/>
    <mergeCell ref="G541:G542"/>
    <mergeCell ref="H541:H542"/>
    <mergeCell ref="I541:I542"/>
    <mergeCell ref="J541:J542"/>
    <mergeCell ref="K541:K542"/>
    <mergeCell ref="G539:G540"/>
    <mergeCell ref="H539:H540"/>
    <mergeCell ref="I539:I540"/>
    <mergeCell ref="J539:J540"/>
    <mergeCell ref="K539:K540"/>
    <mergeCell ref="A541:A542"/>
    <mergeCell ref="B541:B542"/>
    <mergeCell ref="C541:C542"/>
    <mergeCell ref="D541:D542"/>
    <mergeCell ref="E541:E542"/>
    <mergeCell ref="H537:H538"/>
    <mergeCell ref="I537:I538"/>
    <mergeCell ref="J537:J538"/>
    <mergeCell ref="K537:K538"/>
    <mergeCell ref="A539:A540"/>
    <mergeCell ref="B539:B540"/>
    <mergeCell ref="C539:C540"/>
    <mergeCell ref="D539:D540"/>
    <mergeCell ref="E539:E540"/>
    <mergeCell ref="F539:F540"/>
    <mergeCell ref="F545:F546"/>
    <mergeCell ref="G545:G546"/>
    <mergeCell ref="H545:H546"/>
    <mergeCell ref="I545:I546"/>
    <mergeCell ref="J545:J546"/>
    <mergeCell ref="K545:K546"/>
    <mergeCell ref="G543:G544"/>
    <mergeCell ref="H543:H544"/>
    <mergeCell ref="I543:I544"/>
    <mergeCell ref="J543:J544"/>
    <mergeCell ref="K543:K544"/>
    <mergeCell ref="A545:A546"/>
    <mergeCell ref="B545:B546"/>
    <mergeCell ref="C545:C546"/>
    <mergeCell ref="D545:D546"/>
    <mergeCell ref="E545:E546"/>
    <mergeCell ref="A543:A544"/>
    <mergeCell ref="B543:B544"/>
    <mergeCell ref="C543:C544"/>
    <mergeCell ref="D543:D544"/>
    <mergeCell ref="E543:E544"/>
    <mergeCell ref="F543:F544"/>
    <mergeCell ref="F549:F550"/>
    <mergeCell ref="G549:G550"/>
    <mergeCell ref="H549:H550"/>
    <mergeCell ref="I549:I550"/>
    <mergeCell ref="J549:J550"/>
    <mergeCell ref="K549:K550"/>
    <mergeCell ref="G547:G548"/>
    <mergeCell ref="H547:H548"/>
    <mergeCell ref="I547:I548"/>
    <mergeCell ref="J547:J548"/>
    <mergeCell ref="K547:K548"/>
    <mergeCell ref="A549:A550"/>
    <mergeCell ref="B549:B550"/>
    <mergeCell ref="C549:C550"/>
    <mergeCell ref="D549:D550"/>
    <mergeCell ref="E549:E550"/>
    <mergeCell ref="A547:A548"/>
    <mergeCell ref="B547:B548"/>
    <mergeCell ref="C547:C548"/>
    <mergeCell ref="D547:D548"/>
    <mergeCell ref="E547:E548"/>
    <mergeCell ref="F547:F548"/>
    <mergeCell ref="F553:F554"/>
    <mergeCell ref="G553:G554"/>
    <mergeCell ref="H553:H554"/>
    <mergeCell ref="I553:I554"/>
    <mergeCell ref="J553:J554"/>
    <mergeCell ref="K553:K554"/>
    <mergeCell ref="G551:G552"/>
    <mergeCell ref="H551:H552"/>
    <mergeCell ref="I551:I552"/>
    <mergeCell ref="J551:J552"/>
    <mergeCell ref="K551:K552"/>
    <mergeCell ref="A553:A554"/>
    <mergeCell ref="B553:B554"/>
    <mergeCell ref="C553:C554"/>
    <mergeCell ref="D553:D554"/>
    <mergeCell ref="E553:E554"/>
    <mergeCell ref="A551:A552"/>
    <mergeCell ref="B551:B552"/>
    <mergeCell ref="C551:C552"/>
    <mergeCell ref="D551:D552"/>
    <mergeCell ref="E551:E552"/>
    <mergeCell ref="F551:F552"/>
    <mergeCell ref="F557:F558"/>
    <mergeCell ref="G557:G558"/>
    <mergeCell ref="H557:H558"/>
    <mergeCell ref="I557:I558"/>
    <mergeCell ref="J557:J558"/>
    <mergeCell ref="K557:K558"/>
    <mergeCell ref="G555:G556"/>
    <mergeCell ref="H555:H556"/>
    <mergeCell ref="I555:I556"/>
    <mergeCell ref="J555:J556"/>
    <mergeCell ref="K555:K556"/>
    <mergeCell ref="A557:A558"/>
    <mergeCell ref="B557:B558"/>
    <mergeCell ref="C557:C558"/>
    <mergeCell ref="D557:D558"/>
    <mergeCell ref="E557:E558"/>
    <mergeCell ref="A555:A556"/>
    <mergeCell ref="B555:B556"/>
    <mergeCell ref="C555:C556"/>
    <mergeCell ref="D555:D556"/>
    <mergeCell ref="E555:E556"/>
    <mergeCell ref="F555:F556"/>
    <mergeCell ref="F561:F562"/>
    <mergeCell ref="G561:G562"/>
    <mergeCell ref="H561:H562"/>
    <mergeCell ref="I561:I562"/>
    <mergeCell ref="J561:J562"/>
    <mergeCell ref="K561:K562"/>
    <mergeCell ref="G559:G560"/>
    <mergeCell ref="H559:H560"/>
    <mergeCell ref="I559:I560"/>
    <mergeCell ref="J559:J560"/>
    <mergeCell ref="K559:K560"/>
    <mergeCell ref="A561:A562"/>
    <mergeCell ref="B561:B562"/>
    <mergeCell ref="C561:C562"/>
    <mergeCell ref="D561:D562"/>
    <mergeCell ref="E561:E562"/>
    <mergeCell ref="A559:A560"/>
    <mergeCell ref="B559:B560"/>
    <mergeCell ref="C559:C560"/>
    <mergeCell ref="D559:D560"/>
    <mergeCell ref="E559:E560"/>
    <mergeCell ref="F559:F560"/>
    <mergeCell ref="F565:F566"/>
    <mergeCell ref="G565:G566"/>
    <mergeCell ref="H565:H566"/>
    <mergeCell ref="I565:I566"/>
    <mergeCell ref="J565:J566"/>
    <mergeCell ref="K565:K566"/>
    <mergeCell ref="G563:G564"/>
    <mergeCell ref="H563:H564"/>
    <mergeCell ref="I563:I564"/>
    <mergeCell ref="J563:J564"/>
    <mergeCell ref="K563:K564"/>
    <mergeCell ref="A565:A566"/>
    <mergeCell ref="B565:B566"/>
    <mergeCell ref="C565:C566"/>
    <mergeCell ref="D565:D566"/>
    <mergeCell ref="E565:E566"/>
    <mergeCell ref="A563:A564"/>
    <mergeCell ref="B563:B564"/>
    <mergeCell ref="C563:C564"/>
    <mergeCell ref="D563:D564"/>
    <mergeCell ref="E563:E564"/>
    <mergeCell ref="F563:F564"/>
    <mergeCell ref="F569:F570"/>
    <mergeCell ref="G569:G570"/>
    <mergeCell ref="H569:H570"/>
    <mergeCell ref="I569:I570"/>
    <mergeCell ref="J569:J570"/>
    <mergeCell ref="K569:K570"/>
    <mergeCell ref="G567:G568"/>
    <mergeCell ref="H567:H568"/>
    <mergeCell ref="I567:I568"/>
    <mergeCell ref="J567:J568"/>
    <mergeCell ref="K567:K568"/>
    <mergeCell ref="A569:A570"/>
    <mergeCell ref="B569:B570"/>
    <mergeCell ref="C569:C570"/>
    <mergeCell ref="D569:D570"/>
    <mergeCell ref="E569:E570"/>
    <mergeCell ref="A567:A568"/>
    <mergeCell ref="B567:B568"/>
    <mergeCell ref="C567:C568"/>
    <mergeCell ref="D567:D568"/>
    <mergeCell ref="E567:E568"/>
    <mergeCell ref="F567:F568"/>
    <mergeCell ref="F573:F574"/>
    <mergeCell ref="G573:G574"/>
    <mergeCell ref="H573:H574"/>
    <mergeCell ref="I573:I574"/>
    <mergeCell ref="J573:J574"/>
    <mergeCell ref="K573:K574"/>
    <mergeCell ref="G571:G572"/>
    <mergeCell ref="H571:H572"/>
    <mergeCell ref="I571:I572"/>
    <mergeCell ref="J571:J572"/>
    <mergeCell ref="K571:K572"/>
    <mergeCell ref="A573:A574"/>
    <mergeCell ref="B573:B574"/>
    <mergeCell ref="C573:C574"/>
    <mergeCell ref="D573:D574"/>
    <mergeCell ref="E573:E574"/>
    <mergeCell ref="A571:A572"/>
    <mergeCell ref="B571:B572"/>
    <mergeCell ref="C571:C572"/>
    <mergeCell ref="D571:D572"/>
    <mergeCell ref="E571:E572"/>
    <mergeCell ref="F571:F572"/>
    <mergeCell ref="I579:I580"/>
    <mergeCell ref="J579:J580"/>
    <mergeCell ref="K579:K580"/>
    <mergeCell ref="A581:A582"/>
    <mergeCell ref="B581:B582"/>
    <mergeCell ref="C581:C582"/>
    <mergeCell ref="D581:D582"/>
    <mergeCell ref="E581:E582"/>
    <mergeCell ref="F581:F582"/>
    <mergeCell ref="G581:G582"/>
    <mergeCell ref="G575:G576"/>
    <mergeCell ref="H575:H576"/>
    <mergeCell ref="A579:A580"/>
    <mergeCell ref="B579:B580"/>
    <mergeCell ref="C579:C580"/>
    <mergeCell ref="D579:D580"/>
    <mergeCell ref="E579:E580"/>
    <mergeCell ref="F579:F580"/>
    <mergeCell ref="G579:G580"/>
    <mergeCell ref="H579:H580"/>
    <mergeCell ref="A575:A576"/>
    <mergeCell ref="B575:B576"/>
    <mergeCell ref="C575:C576"/>
    <mergeCell ref="D575:D576"/>
    <mergeCell ref="E575:E576"/>
    <mergeCell ref="F575:F576"/>
    <mergeCell ref="G583:G584"/>
    <mergeCell ref="H583:H584"/>
    <mergeCell ref="I583:I584"/>
    <mergeCell ref="J583:J584"/>
    <mergeCell ref="K583:K584"/>
    <mergeCell ref="A585:A586"/>
    <mergeCell ref="B585:B586"/>
    <mergeCell ref="C585:C586"/>
    <mergeCell ref="D585:D586"/>
    <mergeCell ref="E585:E586"/>
    <mergeCell ref="H581:H582"/>
    <mergeCell ref="I581:I582"/>
    <mergeCell ref="J581:J582"/>
    <mergeCell ref="K581:K582"/>
    <mergeCell ref="A583:A584"/>
    <mergeCell ref="B583:B584"/>
    <mergeCell ref="C583:C584"/>
    <mergeCell ref="D583:D584"/>
    <mergeCell ref="E583:E584"/>
    <mergeCell ref="F583:F584"/>
    <mergeCell ref="G587:G588"/>
    <mergeCell ref="H587:H588"/>
    <mergeCell ref="I587:I588"/>
    <mergeCell ref="J587:J588"/>
    <mergeCell ref="K587:K588"/>
    <mergeCell ref="A589:A590"/>
    <mergeCell ref="B589:B590"/>
    <mergeCell ref="C589:C590"/>
    <mergeCell ref="D589:D590"/>
    <mergeCell ref="E589:E590"/>
    <mergeCell ref="A587:A588"/>
    <mergeCell ref="B587:B588"/>
    <mergeCell ref="C587:C588"/>
    <mergeCell ref="D587:D588"/>
    <mergeCell ref="E587:E588"/>
    <mergeCell ref="F587:F588"/>
    <mergeCell ref="F585:F586"/>
    <mergeCell ref="G585:G586"/>
    <mergeCell ref="H585:H586"/>
    <mergeCell ref="I585:I586"/>
    <mergeCell ref="J585:J586"/>
    <mergeCell ref="K585:K586"/>
    <mergeCell ref="G591:G592"/>
    <mergeCell ref="H591:H592"/>
    <mergeCell ref="I591:I592"/>
    <mergeCell ref="J591:J592"/>
    <mergeCell ref="K591:K592"/>
    <mergeCell ref="A593:A594"/>
    <mergeCell ref="B593:B594"/>
    <mergeCell ref="C593:C594"/>
    <mergeCell ref="D593:D594"/>
    <mergeCell ref="E593:E594"/>
    <mergeCell ref="A591:A592"/>
    <mergeCell ref="B591:B592"/>
    <mergeCell ref="C591:C592"/>
    <mergeCell ref="D591:D592"/>
    <mergeCell ref="E591:E592"/>
    <mergeCell ref="F591:F592"/>
    <mergeCell ref="F589:F590"/>
    <mergeCell ref="G589:G590"/>
    <mergeCell ref="H589:H590"/>
    <mergeCell ref="I589:I590"/>
    <mergeCell ref="J589:J590"/>
    <mergeCell ref="K589:K590"/>
    <mergeCell ref="G597:G598"/>
    <mergeCell ref="H597:H598"/>
    <mergeCell ref="I597:I598"/>
    <mergeCell ref="J597:J598"/>
    <mergeCell ref="K597:K598"/>
    <mergeCell ref="A599:A600"/>
    <mergeCell ref="B599:B600"/>
    <mergeCell ref="C599:C600"/>
    <mergeCell ref="D599:D600"/>
    <mergeCell ref="E599:E600"/>
    <mergeCell ref="F593:F594"/>
    <mergeCell ref="G593:G594"/>
    <mergeCell ref="H593:H594"/>
    <mergeCell ref="I593:I594"/>
    <mergeCell ref="A597:A598"/>
    <mergeCell ref="B597:B598"/>
    <mergeCell ref="C597:C598"/>
    <mergeCell ref="D597:D598"/>
    <mergeCell ref="E597:E598"/>
    <mergeCell ref="F597:F598"/>
    <mergeCell ref="G601:G602"/>
    <mergeCell ref="H601:H602"/>
    <mergeCell ref="I601:I602"/>
    <mergeCell ref="J601:J602"/>
    <mergeCell ref="K601:K602"/>
    <mergeCell ref="A603:A604"/>
    <mergeCell ref="B603:B604"/>
    <mergeCell ref="C603:C604"/>
    <mergeCell ref="D603:D604"/>
    <mergeCell ref="E603:E604"/>
    <mergeCell ref="A601:A602"/>
    <mergeCell ref="B601:B602"/>
    <mergeCell ref="C601:C602"/>
    <mergeCell ref="D601:D602"/>
    <mergeCell ref="E601:E602"/>
    <mergeCell ref="F601:F602"/>
    <mergeCell ref="F599:F600"/>
    <mergeCell ref="G599:G600"/>
    <mergeCell ref="H599:H600"/>
    <mergeCell ref="I599:I600"/>
    <mergeCell ref="J599:J600"/>
    <mergeCell ref="K599:K600"/>
    <mergeCell ref="G605:G606"/>
    <mergeCell ref="H605:H606"/>
    <mergeCell ref="I605:I606"/>
    <mergeCell ref="J605:J606"/>
    <mergeCell ref="K605:K606"/>
    <mergeCell ref="A607:A608"/>
    <mergeCell ref="B607:B608"/>
    <mergeCell ref="C607:C608"/>
    <mergeCell ref="D607:D608"/>
    <mergeCell ref="E607:E608"/>
    <mergeCell ref="A605:A606"/>
    <mergeCell ref="B605:B606"/>
    <mergeCell ref="C605:C606"/>
    <mergeCell ref="D605:D606"/>
    <mergeCell ref="E605:E606"/>
    <mergeCell ref="F605:F606"/>
    <mergeCell ref="F603:F604"/>
    <mergeCell ref="G603:G604"/>
    <mergeCell ref="H603:H604"/>
    <mergeCell ref="I603:I604"/>
    <mergeCell ref="J603:J604"/>
    <mergeCell ref="K603:K604"/>
    <mergeCell ref="G609:G610"/>
    <mergeCell ref="H609:H610"/>
    <mergeCell ref="I609:I610"/>
    <mergeCell ref="J609:J610"/>
    <mergeCell ref="K609:K610"/>
    <mergeCell ref="A611:A612"/>
    <mergeCell ref="B611:B612"/>
    <mergeCell ref="C611:C612"/>
    <mergeCell ref="D611:D612"/>
    <mergeCell ref="E611:E612"/>
    <mergeCell ref="A609:A610"/>
    <mergeCell ref="B609:B610"/>
    <mergeCell ref="C609:C610"/>
    <mergeCell ref="D609:D610"/>
    <mergeCell ref="E609:E610"/>
    <mergeCell ref="F609:F610"/>
    <mergeCell ref="F607:F608"/>
    <mergeCell ref="G607:G608"/>
    <mergeCell ref="H607:H608"/>
    <mergeCell ref="I607:I608"/>
    <mergeCell ref="J607:J608"/>
    <mergeCell ref="K607:K608"/>
    <mergeCell ref="G613:G614"/>
    <mergeCell ref="H613:H614"/>
    <mergeCell ref="I613:I614"/>
    <mergeCell ref="J613:J614"/>
    <mergeCell ref="K613:K614"/>
    <mergeCell ref="A615:A616"/>
    <mergeCell ref="B615:B616"/>
    <mergeCell ref="C615:C616"/>
    <mergeCell ref="D615:D616"/>
    <mergeCell ref="E615:E616"/>
    <mergeCell ref="A613:A614"/>
    <mergeCell ref="B613:B614"/>
    <mergeCell ref="C613:C614"/>
    <mergeCell ref="D613:D614"/>
    <mergeCell ref="E613:E614"/>
    <mergeCell ref="F613:F614"/>
    <mergeCell ref="F611:F612"/>
    <mergeCell ref="G611:G612"/>
    <mergeCell ref="H611:H612"/>
    <mergeCell ref="I611:I612"/>
    <mergeCell ref="J611:J612"/>
    <mergeCell ref="K611:K612"/>
    <mergeCell ref="G617:G618"/>
    <mergeCell ref="H617:H618"/>
    <mergeCell ref="I617:I618"/>
    <mergeCell ref="J617:J618"/>
    <mergeCell ref="K617:K618"/>
    <mergeCell ref="A619:A620"/>
    <mergeCell ref="B619:B620"/>
    <mergeCell ref="C619:C620"/>
    <mergeCell ref="D619:D620"/>
    <mergeCell ref="E619:E620"/>
    <mergeCell ref="A617:A618"/>
    <mergeCell ref="B617:B618"/>
    <mergeCell ref="C617:C618"/>
    <mergeCell ref="D617:D618"/>
    <mergeCell ref="E617:E618"/>
    <mergeCell ref="F617:F618"/>
    <mergeCell ref="F615:F616"/>
    <mergeCell ref="G615:G616"/>
    <mergeCell ref="H615:H616"/>
    <mergeCell ref="I615:I616"/>
    <mergeCell ref="J615:J616"/>
    <mergeCell ref="K615:K616"/>
    <mergeCell ref="G621:G622"/>
    <mergeCell ref="H621:H622"/>
    <mergeCell ref="I621:I622"/>
    <mergeCell ref="J621:J622"/>
    <mergeCell ref="K621:K622"/>
    <mergeCell ref="A623:A624"/>
    <mergeCell ref="B623:B624"/>
    <mergeCell ref="C623:C624"/>
    <mergeCell ref="D623:D624"/>
    <mergeCell ref="E623:E624"/>
    <mergeCell ref="A621:A622"/>
    <mergeCell ref="B621:B622"/>
    <mergeCell ref="C621:C622"/>
    <mergeCell ref="D621:D622"/>
    <mergeCell ref="E621:E622"/>
    <mergeCell ref="F621:F622"/>
    <mergeCell ref="F619:F620"/>
    <mergeCell ref="G619:G620"/>
    <mergeCell ref="H619:H620"/>
    <mergeCell ref="I619:I620"/>
    <mergeCell ref="J619:J620"/>
    <mergeCell ref="K619:K620"/>
    <mergeCell ref="G625:G626"/>
    <mergeCell ref="H625:H626"/>
    <mergeCell ref="I625:I626"/>
    <mergeCell ref="J625:J626"/>
    <mergeCell ref="K625:K626"/>
    <mergeCell ref="A627:A628"/>
    <mergeCell ref="B627:B628"/>
    <mergeCell ref="C627:C628"/>
    <mergeCell ref="D627:D628"/>
    <mergeCell ref="E627:E628"/>
    <mergeCell ref="A625:A626"/>
    <mergeCell ref="B625:B626"/>
    <mergeCell ref="C625:C626"/>
    <mergeCell ref="D625:D626"/>
    <mergeCell ref="E625:E626"/>
    <mergeCell ref="F625:F626"/>
    <mergeCell ref="F623:F624"/>
    <mergeCell ref="G623:G624"/>
    <mergeCell ref="H623:H624"/>
    <mergeCell ref="I623:I624"/>
    <mergeCell ref="J623:J624"/>
    <mergeCell ref="K623:K624"/>
    <mergeCell ref="G629:G630"/>
    <mergeCell ref="H629:H630"/>
    <mergeCell ref="I629:I630"/>
    <mergeCell ref="J629:J630"/>
    <mergeCell ref="K629:K630"/>
    <mergeCell ref="A631:A632"/>
    <mergeCell ref="B631:B632"/>
    <mergeCell ref="C631:C632"/>
    <mergeCell ref="D631:D632"/>
    <mergeCell ref="E631:E632"/>
    <mergeCell ref="A629:A630"/>
    <mergeCell ref="B629:B630"/>
    <mergeCell ref="C629:C630"/>
    <mergeCell ref="D629:D630"/>
    <mergeCell ref="E629:E630"/>
    <mergeCell ref="F629:F630"/>
    <mergeCell ref="F627:F628"/>
    <mergeCell ref="G627:G628"/>
    <mergeCell ref="H627:H628"/>
    <mergeCell ref="I627:I628"/>
    <mergeCell ref="J627:J628"/>
    <mergeCell ref="K627:K628"/>
    <mergeCell ref="G633:G634"/>
    <mergeCell ref="H633:H634"/>
    <mergeCell ref="I633:I634"/>
    <mergeCell ref="J633:J634"/>
    <mergeCell ref="K633:K634"/>
    <mergeCell ref="A635:A636"/>
    <mergeCell ref="B635:B636"/>
    <mergeCell ref="C635:C636"/>
    <mergeCell ref="D635:D636"/>
    <mergeCell ref="E635:E636"/>
    <mergeCell ref="A633:A634"/>
    <mergeCell ref="B633:B634"/>
    <mergeCell ref="C633:C634"/>
    <mergeCell ref="D633:D634"/>
    <mergeCell ref="E633:E634"/>
    <mergeCell ref="F633:F634"/>
    <mergeCell ref="F631:F632"/>
    <mergeCell ref="G631:G632"/>
    <mergeCell ref="H631:H632"/>
    <mergeCell ref="I631:I632"/>
    <mergeCell ref="J631:J632"/>
    <mergeCell ref="K631:K632"/>
    <mergeCell ref="G639:G640"/>
    <mergeCell ref="H639:H640"/>
    <mergeCell ref="I639:I640"/>
    <mergeCell ref="J639:J640"/>
    <mergeCell ref="K639:K640"/>
    <mergeCell ref="A641:A642"/>
    <mergeCell ref="B641:B642"/>
    <mergeCell ref="C641:C642"/>
    <mergeCell ref="D641:D642"/>
    <mergeCell ref="E641:E642"/>
    <mergeCell ref="F635:F636"/>
    <mergeCell ref="G635:G636"/>
    <mergeCell ref="H635:H636"/>
    <mergeCell ref="I635:I636"/>
    <mergeCell ref="A639:A640"/>
    <mergeCell ref="B639:B640"/>
    <mergeCell ref="C639:C640"/>
    <mergeCell ref="D639:D640"/>
    <mergeCell ref="E639:E640"/>
    <mergeCell ref="F639:F640"/>
    <mergeCell ref="G643:G644"/>
    <mergeCell ref="H643:H644"/>
    <mergeCell ref="I643:I644"/>
    <mergeCell ref="J643:J644"/>
    <mergeCell ref="K643:K644"/>
    <mergeCell ref="A645:A646"/>
    <mergeCell ref="B645:B646"/>
    <mergeCell ref="C645:C646"/>
    <mergeCell ref="D645:D646"/>
    <mergeCell ref="E645:E646"/>
    <mergeCell ref="A643:A644"/>
    <mergeCell ref="B643:B644"/>
    <mergeCell ref="C643:C644"/>
    <mergeCell ref="D643:D644"/>
    <mergeCell ref="E643:E644"/>
    <mergeCell ref="F643:F644"/>
    <mergeCell ref="F641:F642"/>
    <mergeCell ref="G641:G642"/>
    <mergeCell ref="H641:H642"/>
    <mergeCell ref="I641:I642"/>
    <mergeCell ref="J641:J642"/>
    <mergeCell ref="K641:K642"/>
    <mergeCell ref="G647:G648"/>
    <mergeCell ref="H647:H648"/>
    <mergeCell ref="I647:I648"/>
    <mergeCell ref="J647:J648"/>
    <mergeCell ref="K647:K648"/>
    <mergeCell ref="A649:A650"/>
    <mergeCell ref="B649:B650"/>
    <mergeCell ref="C649:C650"/>
    <mergeCell ref="D649:D650"/>
    <mergeCell ref="E649:E650"/>
    <mergeCell ref="A647:A648"/>
    <mergeCell ref="B647:B648"/>
    <mergeCell ref="C647:C648"/>
    <mergeCell ref="D647:D648"/>
    <mergeCell ref="E647:E648"/>
    <mergeCell ref="F647:F648"/>
    <mergeCell ref="F645:F646"/>
    <mergeCell ref="G645:G646"/>
    <mergeCell ref="H645:H646"/>
    <mergeCell ref="I645:I646"/>
    <mergeCell ref="J645:J646"/>
    <mergeCell ref="K645:K646"/>
    <mergeCell ref="G651:G652"/>
    <mergeCell ref="H651:H652"/>
    <mergeCell ref="I651:I652"/>
    <mergeCell ref="J651:J652"/>
    <mergeCell ref="K651:K652"/>
    <mergeCell ref="A653:A654"/>
    <mergeCell ref="B653:B654"/>
    <mergeCell ref="C653:C654"/>
    <mergeCell ref="D653:D654"/>
    <mergeCell ref="E653:E654"/>
    <mergeCell ref="A651:A652"/>
    <mergeCell ref="B651:B652"/>
    <mergeCell ref="C651:C652"/>
    <mergeCell ref="D651:D652"/>
    <mergeCell ref="E651:E652"/>
    <mergeCell ref="F651:F652"/>
    <mergeCell ref="F649:F650"/>
    <mergeCell ref="G649:G650"/>
    <mergeCell ref="H649:H650"/>
    <mergeCell ref="I649:I650"/>
    <mergeCell ref="J649:J650"/>
    <mergeCell ref="K649:K650"/>
    <mergeCell ref="G655:G656"/>
    <mergeCell ref="H655:H656"/>
    <mergeCell ref="I655:I656"/>
    <mergeCell ref="J655:J656"/>
    <mergeCell ref="K655:K656"/>
    <mergeCell ref="A657:A658"/>
    <mergeCell ref="B657:B658"/>
    <mergeCell ref="C657:C658"/>
    <mergeCell ref="D657:D658"/>
    <mergeCell ref="E657:E658"/>
    <mergeCell ref="A655:A656"/>
    <mergeCell ref="B655:B656"/>
    <mergeCell ref="C655:C656"/>
    <mergeCell ref="D655:D656"/>
    <mergeCell ref="E655:E656"/>
    <mergeCell ref="F655:F656"/>
    <mergeCell ref="F653:F654"/>
    <mergeCell ref="G653:G654"/>
    <mergeCell ref="H653:H654"/>
    <mergeCell ref="I653:I654"/>
    <mergeCell ref="J653:J654"/>
    <mergeCell ref="K653:K654"/>
    <mergeCell ref="G659:G660"/>
    <mergeCell ref="H659:H660"/>
    <mergeCell ref="I659:I660"/>
    <mergeCell ref="J659:J660"/>
    <mergeCell ref="K659:K660"/>
    <mergeCell ref="A661:A662"/>
    <mergeCell ref="B661:B662"/>
    <mergeCell ref="C661:C662"/>
    <mergeCell ref="D661:D662"/>
    <mergeCell ref="E661:E662"/>
    <mergeCell ref="A659:A660"/>
    <mergeCell ref="B659:B660"/>
    <mergeCell ref="C659:C660"/>
    <mergeCell ref="D659:D660"/>
    <mergeCell ref="E659:E660"/>
    <mergeCell ref="F659:F660"/>
    <mergeCell ref="F657:F658"/>
    <mergeCell ref="G657:G658"/>
    <mergeCell ref="H657:H658"/>
    <mergeCell ref="I657:I658"/>
    <mergeCell ref="J657:J658"/>
    <mergeCell ref="K657:K658"/>
    <mergeCell ref="G663:G664"/>
    <mergeCell ref="H663:H664"/>
    <mergeCell ref="I663:I664"/>
    <mergeCell ref="J663:J664"/>
    <mergeCell ref="K663:K664"/>
    <mergeCell ref="A665:A666"/>
    <mergeCell ref="B665:B666"/>
    <mergeCell ref="C665:C666"/>
    <mergeCell ref="D665:D666"/>
    <mergeCell ref="E665:E666"/>
    <mergeCell ref="A663:A664"/>
    <mergeCell ref="B663:B664"/>
    <mergeCell ref="C663:C664"/>
    <mergeCell ref="D663:D664"/>
    <mergeCell ref="E663:E664"/>
    <mergeCell ref="F663:F664"/>
    <mergeCell ref="F661:F662"/>
    <mergeCell ref="G661:G662"/>
    <mergeCell ref="H661:H662"/>
    <mergeCell ref="I661:I662"/>
    <mergeCell ref="J661:J662"/>
    <mergeCell ref="K661:K662"/>
    <mergeCell ref="G667:G668"/>
    <mergeCell ref="H667:H668"/>
    <mergeCell ref="I667:I668"/>
    <mergeCell ref="J667:J668"/>
    <mergeCell ref="K667:K668"/>
    <mergeCell ref="A669:A670"/>
    <mergeCell ref="B669:B670"/>
    <mergeCell ref="C669:C670"/>
    <mergeCell ref="D669:D670"/>
    <mergeCell ref="E669:E670"/>
    <mergeCell ref="A667:A668"/>
    <mergeCell ref="B667:B668"/>
    <mergeCell ref="C667:C668"/>
    <mergeCell ref="D667:D668"/>
    <mergeCell ref="E667:E668"/>
    <mergeCell ref="F667:F668"/>
    <mergeCell ref="F665:F666"/>
    <mergeCell ref="G665:G666"/>
    <mergeCell ref="H665:H666"/>
    <mergeCell ref="I665:I666"/>
    <mergeCell ref="J665:J666"/>
    <mergeCell ref="K665:K666"/>
    <mergeCell ref="G671:G672"/>
    <mergeCell ref="H671:H672"/>
    <mergeCell ref="I671:I672"/>
    <mergeCell ref="J671:J672"/>
    <mergeCell ref="K671:K672"/>
    <mergeCell ref="A673:A674"/>
    <mergeCell ref="B673:B674"/>
    <mergeCell ref="C673:C674"/>
    <mergeCell ref="D673:D674"/>
    <mergeCell ref="E673:E674"/>
    <mergeCell ref="A671:A672"/>
    <mergeCell ref="B671:B672"/>
    <mergeCell ref="C671:C672"/>
    <mergeCell ref="D671:D672"/>
    <mergeCell ref="E671:E672"/>
    <mergeCell ref="F671:F672"/>
    <mergeCell ref="F669:F670"/>
    <mergeCell ref="G669:G670"/>
    <mergeCell ref="H669:H670"/>
    <mergeCell ref="I669:I670"/>
    <mergeCell ref="J669:J670"/>
    <mergeCell ref="K669:K670"/>
    <mergeCell ref="G675:G676"/>
    <mergeCell ref="H675:H676"/>
    <mergeCell ref="I675:I676"/>
    <mergeCell ref="J675:J676"/>
    <mergeCell ref="K675:K676"/>
    <mergeCell ref="A677:A678"/>
    <mergeCell ref="B677:B678"/>
    <mergeCell ref="C677:C678"/>
    <mergeCell ref="D677:D678"/>
    <mergeCell ref="E677:E678"/>
    <mergeCell ref="A675:A676"/>
    <mergeCell ref="B675:B676"/>
    <mergeCell ref="C675:C676"/>
    <mergeCell ref="D675:D676"/>
    <mergeCell ref="E675:E676"/>
    <mergeCell ref="F675:F676"/>
    <mergeCell ref="F673:F674"/>
    <mergeCell ref="G673:G674"/>
    <mergeCell ref="H673:H674"/>
    <mergeCell ref="I673:I674"/>
    <mergeCell ref="J673:J674"/>
    <mergeCell ref="K673:K674"/>
    <mergeCell ref="F683:F684"/>
    <mergeCell ref="G683:G684"/>
    <mergeCell ref="H683:H684"/>
    <mergeCell ref="I683:I684"/>
    <mergeCell ref="J683:J684"/>
    <mergeCell ref="K683:K684"/>
    <mergeCell ref="G681:G682"/>
    <mergeCell ref="H681:H682"/>
    <mergeCell ref="I681:I682"/>
    <mergeCell ref="J681:J682"/>
    <mergeCell ref="K681:K682"/>
    <mergeCell ref="A683:A684"/>
    <mergeCell ref="B683:B684"/>
    <mergeCell ref="C683:C684"/>
    <mergeCell ref="D683:D684"/>
    <mergeCell ref="E683:E684"/>
    <mergeCell ref="F677:F678"/>
    <mergeCell ref="G677:G678"/>
    <mergeCell ref="H677:H678"/>
    <mergeCell ref="I677:I678"/>
    <mergeCell ref="A681:A682"/>
    <mergeCell ref="B681:B682"/>
    <mergeCell ref="C681:C682"/>
    <mergeCell ref="D681:D682"/>
    <mergeCell ref="E681:E682"/>
    <mergeCell ref="F681:F682"/>
    <mergeCell ref="F687:F688"/>
    <mergeCell ref="G687:G688"/>
    <mergeCell ref="H687:H688"/>
    <mergeCell ref="I687:I688"/>
    <mergeCell ref="J687:J688"/>
    <mergeCell ref="K687:K688"/>
    <mergeCell ref="G685:G686"/>
    <mergeCell ref="H685:H686"/>
    <mergeCell ref="I685:I686"/>
    <mergeCell ref="J685:J686"/>
    <mergeCell ref="K685:K686"/>
    <mergeCell ref="A687:A688"/>
    <mergeCell ref="B687:B688"/>
    <mergeCell ref="C687:C688"/>
    <mergeCell ref="D687:D688"/>
    <mergeCell ref="E687:E688"/>
    <mergeCell ref="A685:A686"/>
    <mergeCell ref="B685:B686"/>
    <mergeCell ref="C685:C686"/>
    <mergeCell ref="D685:D686"/>
    <mergeCell ref="E685:E686"/>
    <mergeCell ref="F685:F686"/>
    <mergeCell ref="F691:F692"/>
    <mergeCell ref="G691:G692"/>
    <mergeCell ref="H691:H692"/>
    <mergeCell ref="I691:I692"/>
    <mergeCell ref="J691:J692"/>
    <mergeCell ref="K691:K692"/>
    <mergeCell ref="G689:G690"/>
    <mergeCell ref="H689:H690"/>
    <mergeCell ref="I689:I690"/>
    <mergeCell ref="J689:J690"/>
    <mergeCell ref="K689:K690"/>
    <mergeCell ref="A691:A692"/>
    <mergeCell ref="B691:B692"/>
    <mergeCell ref="C691:C692"/>
    <mergeCell ref="D691:D692"/>
    <mergeCell ref="E691:E692"/>
    <mergeCell ref="A689:A690"/>
    <mergeCell ref="B689:B690"/>
    <mergeCell ref="C689:C690"/>
    <mergeCell ref="D689:D690"/>
    <mergeCell ref="E689:E690"/>
    <mergeCell ref="F689:F690"/>
    <mergeCell ref="F695:F696"/>
    <mergeCell ref="G695:G696"/>
    <mergeCell ref="H695:H696"/>
    <mergeCell ref="I695:I696"/>
    <mergeCell ref="J695:J696"/>
    <mergeCell ref="K695:K696"/>
    <mergeCell ref="G693:G694"/>
    <mergeCell ref="H693:H694"/>
    <mergeCell ref="I693:I694"/>
    <mergeCell ref="J693:J694"/>
    <mergeCell ref="K693:K694"/>
    <mergeCell ref="A695:A696"/>
    <mergeCell ref="B695:B696"/>
    <mergeCell ref="C695:C696"/>
    <mergeCell ref="D695:D696"/>
    <mergeCell ref="E695:E696"/>
    <mergeCell ref="A693:A694"/>
    <mergeCell ref="B693:B694"/>
    <mergeCell ref="C693:C694"/>
    <mergeCell ref="D693:D694"/>
    <mergeCell ref="E693:E694"/>
    <mergeCell ref="F693:F694"/>
    <mergeCell ref="I702:I703"/>
    <mergeCell ref="J702:J703"/>
    <mergeCell ref="K702:K703"/>
    <mergeCell ref="A704:A705"/>
    <mergeCell ref="B704:B705"/>
    <mergeCell ref="C704:C705"/>
    <mergeCell ref="D704:D705"/>
    <mergeCell ref="E704:E705"/>
    <mergeCell ref="F704:F705"/>
    <mergeCell ref="G704:G705"/>
    <mergeCell ref="G697:G698"/>
    <mergeCell ref="H697:H698"/>
    <mergeCell ref="A702:A703"/>
    <mergeCell ref="B702:B703"/>
    <mergeCell ref="C702:C703"/>
    <mergeCell ref="D702:D703"/>
    <mergeCell ref="E702:E703"/>
    <mergeCell ref="F702:F703"/>
    <mergeCell ref="G702:G703"/>
    <mergeCell ref="H702:H703"/>
    <mergeCell ref="A697:A698"/>
    <mergeCell ref="B697:B698"/>
    <mergeCell ref="C697:C698"/>
    <mergeCell ref="D697:D698"/>
    <mergeCell ref="E697:E698"/>
    <mergeCell ref="F697:F698"/>
    <mergeCell ref="F708:F709"/>
    <mergeCell ref="G708:G709"/>
    <mergeCell ref="H708:H709"/>
    <mergeCell ref="I708:I709"/>
    <mergeCell ref="J708:J709"/>
    <mergeCell ref="K708:K709"/>
    <mergeCell ref="G706:G707"/>
    <mergeCell ref="H706:H707"/>
    <mergeCell ref="I706:I707"/>
    <mergeCell ref="J706:J707"/>
    <mergeCell ref="K706:K707"/>
    <mergeCell ref="A708:A709"/>
    <mergeCell ref="B708:B709"/>
    <mergeCell ref="C708:C709"/>
    <mergeCell ref="D708:D709"/>
    <mergeCell ref="E708:E709"/>
    <mergeCell ref="H704:H705"/>
    <mergeCell ref="I704:I705"/>
    <mergeCell ref="J704:J705"/>
    <mergeCell ref="K704:K705"/>
    <mergeCell ref="A706:A707"/>
    <mergeCell ref="B706:B707"/>
    <mergeCell ref="C706:C707"/>
    <mergeCell ref="D706:D707"/>
    <mergeCell ref="E706:E707"/>
    <mergeCell ref="F706:F707"/>
    <mergeCell ref="I715:I716"/>
    <mergeCell ref="J715:J716"/>
    <mergeCell ref="K715:K716"/>
    <mergeCell ref="A717:A718"/>
    <mergeCell ref="B717:B718"/>
    <mergeCell ref="C717:C718"/>
    <mergeCell ref="D717:D718"/>
    <mergeCell ref="E717:E718"/>
    <mergeCell ref="F717:F718"/>
    <mergeCell ref="G717:G718"/>
    <mergeCell ref="G710:G711"/>
    <mergeCell ref="H710:H711"/>
    <mergeCell ref="A715:A716"/>
    <mergeCell ref="B715:B716"/>
    <mergeCell ref="C715:C716"/>
    <mergeCell ref="D715:D716"/>
    <mergeCell ref="E715:E716"/>
    <mergeCell ref="F715:F716"/>
    <mergeCell ref="G715:G716"/>
    <mergeCell ref="H715:H716"/>
    <mergeCell ref="A710:A711"/>
    <mergeCell ref="B710:B711"/>
    <mergeCell ref="C710:C711"/>
    <mergeCell ref="D710:D711"/>
    <mergeCell ref="E710:E711"/>
    <mergeCell ref="F710:F711"/>
    <mergeCell ref="F721:F722"/>
    <mergeCell ref="G721:G722"/>
    <mergeCell ref="H721:H722"/>
    <mergeCell ref="I721:I722"/>
    <mergeCell ref="J721:J722"/>
    <mergeCell ref="K721:K722"/>
    <mergeCell ref="G719:G720"/>
    <mergeCell ref="H719:H720"/>
    <mergeCell ref="I719:I720"/>
    <mergeCell ref="J719:J720"/>
    <mergeCell ref="K719:K720"/>
    <mergeCell ref="A721:A722"/>
    <mergeCell ref="B721:B722"/>
    <mergeCell ref="C721:C722"/>
    <mergeCell ref="D721:D722"/>
    <mergeCell ref="E721:E722"/>
    <mergeCell ref="H717:H718"/>
    <mergeCell ref="I717:I718"/>
    <mergeCell ref="J717:J718"/>
    <mergeCell ref="K717:K718"/>
    <mergeCell ref="A719:A720"/>
    <mergeCell ref="B719:B720"/>
    <mergeCell ref="C719:C720"/>
    <mergeCell ref="D719:D720"/>
    <mergeCell ref="E719:E720"/>
    <mergeCell ref="F719:F720"/>
    <mergeCell ref="F725:F726"/>
    <mergeCell ref="G725:G726"/>
    <mergeCell ref="H725:H726"/>
    <mergeCell ref="I725:I726"/>
    <mergeCell ref="J725:J726"/>
    <mergeCell ref="K725:K726"/>
    <mergeCell ref="G723:G724"/>
    <mergeCell ref="H723:H724"/>
    <mergeCell ref="I723:I724"/>
    <mergeCell ref="J723:J724"/>
    <mergeCell ref="K723:K724"/>
    <mergeCell ref="A725:A726"/>
    <mergeCell ref="B725:B726"/>
    <mergeCell ref="C725:C726"/>
    <mergeCell ref="D725:D726"/>
    <mergeCell ref="E725:E726"/>
    <mergeCell ref="A723:A724"/>
    <mergeCell ref="B723:B724"/>
    <mergeCell ref="C723:C724"/>
    <mergeCell ref="D723:D724"/>
    <mergeCell ref="E723:E724"/>
    <mergeCell ref="F723:F724"/>
    <mergeCell ref="F729:F730"/>
    <mergeCell ref="G729:G730"/>
    <mergeCell ref="H729:H730"/>
    <mergeCell ref="I729:I730"/>
    <mergeCell ref="J729:J730"/>
    <mergeCell ref="K729:K730"/>
    <mergeCell ref="G727:G728"/>
    <mergeCell ref="H727:H728"/>
    <mergeCell ref="I727:I728"/>
    <mergeCell ref="J727:J728"/>
    <mergeCell ref="K727:K728"/>
    <mergeCell ref="A729:A730"/>
    <mergeCell ref="B729:B730"/>
    <mergeCell ref="C729:C730"/>
    <mergeCell ref="D729:D730"/>
    <mergeCell ref="E729:E730"/>
    <mergeCell ref="A727:A728"/>
    <mergeCell ref="B727:B728"/>
    <mergeCell ref="C727:C728"/>
    <mergeCell ref="D727:D728"/>
    <mergeCell ref="E727:E728"/>
    <mergeCell ref="F727:F728"/>
    <mergeCell ref="F733:F734"/>
    <mergeCell ref="G733:G734"/>
    <mergeCell ref="H733:H734"/>
    <mergeCell ref="I733:I734"/>
    <mergeCell ref="J733:J734"/>
    <mergeCell ref="K733:K734"/>
    <mergeCell ref="G731:G732"/>
    <mergeCell ref="H731:H732"/>
    <mergeCell ref="I731:I732"/>
    <mergeCell ref="J731:J732"/>
    <mergeCell ref="K731:K732"/>
    <mergeCell ref="A733:A734"/>
    <mergeCell ref="B733:B734"/>
    <mergeCell ref="C733:C734"/>
    <mergeCell ref="D733:D734"/>
    <mergeCell ref="E733:E734"/>
    <mergeCell ref="A731:A732"/>
    <mergeCell ref="B731:B732"/>
    <mergeCell ref="C731:C732"/>
    <mergeCell ref="D731:D732"/>
    <mergeCell ref="E731:E732"/>
    <mergeCell ref="F731:F732"/>
    <mergeCell ref="F737:F738"/>
    <mergeCell ref="G737:G738"/>
    <mergeCell ref="H737:H738"/>
    <mergeCell ref="I737:I738"/>
    <mergeCell ref="J737:J738"/>
    <mergeCell ref="K737:K738"/>
    <mergeCell ref="G735:G736"/>
    <mergeCell ref="H735:H736"/>
    <mergeCell ref="I735:I736"/>
    <mergeCell ref="J735:J736"/>
    <mergeCell ref="K735:K736"/>
    <mergeCell ref="A737:A738"/>
    <mergeCell ref="B737:B738"/>
    <mergeCell ref="C737:C738"/>
    <mergeCell ref="D737:D738"/>
    <mergeCell ref="E737:E738"/>
    <mergeCell ref="A735:A736"/>
    <mergeCell ref="B735:B736"/>
    <mergeCell ref="C735:C736"/>
    <mergeCell ref="D735:D736"/>
    <mergeCell ref="E735:E736"/>
    <mergeCell ref="F735:F736"/>
    <mergeCell ref="F741:F742"/>
    <mergeCell ref="G741:G742"/>
    <mergeCell ref="H741:H742"/>
    <mergeCell ref="I741:I742"/>
    <mergeCell ref="J741:J742"/>
    <mergeCell ref="K741:K742"/>
    <mergeCell ref="G739:G740"/>
    <mergeCell ref="H739:H740"/>
    <mergeCell ref="I739:I740"/>
    <mergeCell ref="J739:J740"/>
    <mergeCell ref="K739:K740"/>
    <mergeCell ref="A741:A742"/>
    <mergeCell ref="B741:B742"/>
    <mergeCell ref="C741:C742"/>
    <mergeCell ref="D741:D742"/>
    <mergeCell ref="E741:E742"/>
    <mergeCell ref="A739:A740"/>
    <mergeCell ref="B739:B740"/>
    <mergeCell ref="C739:C740"/>
    <mergeCell ref="D739:D740"/>
    <mergeCell ref="E739:E740"/>
    <mergeCell ref="F739:F740"/>
    <mergeCell ref="F745:F746"/>
    <mergeCell ref="G745:G746"/>
    <mergeCell ref="H745:H746"/>
    <mergeCell ref="I745:I746"/>
    <mergeCell ref="J745:J746"/>
    <mergeCell ref="K745:K746"/>
    <mergeCell ref="G743:G744"/>
    <mergeCell ref="H743:H744"/>
    <mergeCell ref="I743:I744"/>
    <mergeCell ref="J743:J744"/>
    <mergeCell ref="K743:K744"/>
    <mergeCell ref="A745:A746"/>
    <mergeCell ref="B745:B746"/>
    <mergeCell ref="C745:C746"/>
    <mergeCell ref="D745:D746"/>
    <mergeCell ref="E745:E746"/>
    <mergeCell ref="A743:A744"/>
    <mergeCell ref="B743:B744"/>
    <mergeCell ref="C743:C744"/>
    <mergeCell ref="D743:D744"/>
    <mergeCell ref="E743:E744"/>
    <mergeCell ref="F743:F744"/>
    <mergeCell ref="F749:F750"/>
    <mergeCell ref="G749:G750"/>
    <mergeCell ref="H749:H750"/>
    <mergeCell ref="I749:I750"/>
    <mergeCell ref="J749:J750"/>
    <mergeCell ref="K749:K750"/>
    <mergeCell ref="G747:G748"/>
    <mergeCell ref="H747:H748"/>
    <mergeCell ref="I747:I748"/>
    <mergeCell ref="J747:J748"/>
    <mergeCell ref="K747:K748"/>
    <mergeCell ref="A749:A750"/>
    <mergeCell ref="B749:B750"/>
    <mergeCell ref="C749:C750"/>
    <mergeCell ref="D749:D750"/>
    <mergeCell ref="E749:E750"/>
    <mergeCell ref="A747:A748"/>
    <mergeCell ref="B747:B748"/>
    <mergeCell ref="C747:C748"/>
    <mergeCell ref="D747:D748"/>
    <mergeCell ref="E747:E748"/>
    <mergeCell ref="F747:F748"/>
    <mergeCell ref="F753:F754"/>
    <mergeCell ref="G753:G754"/>
    <mergeCell ref="H753:H754"/>
    <mergeCell ref="A757:A758"/>
    <mergeCell ref="B757:B758"/>
    <mergeCell ref="C757:C758"/>
    <mergeCell ref="D757:D758"/>
    <mergeCell ref="E757:E758"/>
    <mergeCell ref="F757:F758"/>
    <mergeCell ref="G757:G758"/>
    <mergeCell ref="G751:G752"/>
    <mergeCell ref="H751:H752"/>
    <mergeCell ref="I751:I752"/>
    <mergeCell ref="J751:J752"/>
    <mergeCell ref="K751:K752"/>
    <mergeCell ref="A753:A754"/>
    <mergeCell ref="B753:B754"/>
    <mergeCell ref="C753:C754"/>
    <mergeCell ref="D753:D754"/>
    <mergeCell ref="E753:E754"/>
    <mergeCell ref="A751:A752"/>
    <mergeCell ref="B751:B752"/>
    <mergeCell ref="C751:C752"/>
    <mergeCell ref="D751:D752"/>
    <mergeCell ref="E751:E752"/>
    <mergeCell ref="F751:F752"/>
    <mergeCell ref="I762:I763"/>
    <mergeCell ref="J762:J763"/>
    <mergeCell ref="K762:K763"/>
    <mergeCell ref="A764:A765"/>
    <mergeCell ref="B764:B765"/>
    <mergeCell ref="C764:C765"/>
    <mergeCell ref="D764:D765"/>
    <mergeCell ref="E764:E765"/>
    <mergeCell ref="F764:F765"/>
    <mergeCell ref="G764:G765"/>
    <mergeCell ref="H757:H758"/>
    <mergeCell ref="A762:A763"/>
    <mergeCell ref="B762:B763"/>
    <mergeCell ref="C762:C763"/>
    <mergeCell ref="D762:D763"/>
    <mergeCell ref="E762:E763"/>
    <mergeCell ref="F762:F763"/>
    <mergeCell ref="G762:G763"/>
    <mergeCell ref="H762:H763"/>
    <mergeCell ref="I768:I769"/>
    <mergeCell ref="J768:J769"/>
    <mergeCell ref="K768:K769"/>
    <mergeCell ref="A770:A771"/>
    <mergeCell ref="B770:B771"/>
    <mergeCell ref="C770:C771"/>
    <mergeCell ref="D770:D771"/>
    <mergeCell ref="E770:E771"/>
    <mergeCell ref="F770:F771"/>
    <mergeCell ref="G770:G771"/>
    <mergeCell ref="H764:H765"/>
    <mergeCell ref="I764:I765"/>
    <mergeCell ref="A768:A769"/>
    <mergeCell ref="B768:B769"/>
    <mergeCell ref="C768:C769"/>
    <mergeCell ref="D768:D769"/>
    <mergeCell ref="E768:E769"/>
    <mergeCell ref="F768:F769"/>
    <mergeCell ref="G768:G769"/>
    <mergeCell ref="H768:H769"/>
    <mergeCell ref="G772:G773"/>
    <mergeCell ref="H772:H773"/>
    <mergeCell ref="I772:I773"/>
    <mergeCell ref="J772:J773"/>
    <mergeCell ref="K772:K773"/>
    <mergeCell ref="A774:A775"/>
    <mergeCell ref="B774:B775"/>
    <mergeCell ref="C774:C775"/>
    <mergeCell ref="D774:D775"/>
    <mergeCell ref="E774:E775"/>
    <mergeCell ref="H770:H771"/>
    <mergeCell ref="I770:I771"/>
    <mergeCell ref="J770:J771"/>
    <mergeCell ref="K770:K771"/>
    <mergeCell ref="A772:A773"/>
    <mergeCell ref="B772:B773"/>
    <mergeCell ref="C772:C773"/>
    <mergeCell ref="D772:D773"/>
    <mergeCell ref="E772:E773"/>
    <mergeCell ref="F772:F773"/>
    <mergeCell ref="H779:H780"/>
    <mergeCell ref="I779:I780"/>
    <mergeCell ref="J779:J780"/>
    <mergeCell ref="K779:K780"/>
    <mergeCell ref="A781:A782"/>
    <mergeCell ref="B781:B782"/>
    <mergeCell ref="C781:C782"/>
    <mergeCell ref="D781:D782"/>
    <mergeCell ref="E781:E782"/>
    <mergeCell ref="F781:F782"/>
    <mergeCell ref="F774:F775"/>
    <mergeCell ref="G774:G775"/>
    <mergeCell ref="H774:H775"/>
    <mergeCell ref="A779:A780"/>
    <mergeCell ref="B779:B780"/>
    <mergeCell ref="C779:C780"/>
    <mergeCell ref="D779:D780"/>
    <mergeCell ref="E779:E780"/>
    <mergeCell ref="F779:F780"/>
    <mergeCell ref="G779:G780"/>
    <mergeCell ref="F783:F784"/>
    <mergeCell ref="G783:G784"/>
    <mergeCell ref="H783:H784"/>
    <mergeCell ref="A788:A789"/>
    <mergeCell ref="B788:B789"/>
    <mergeCell ref="C788:C789"/>
    <mergeCell ref="D788:D789"/>
    <mergeCell ref="E788:E789"/>
    <mergeCell ref="F788:F789"/>
    <mergeCell ref="G788:G789"/>
    <mergeCell ref="G781:G782"/>
    <mergeCell ref="H781:H782"/>
    <mergeCell ref="I781:I782"/>
    <mergeCell ref="J781:J782"/>
    <mergeCell ref="K781:K782"/>
    <mergeCell ref="A783:A784"/>
    <mergeCell ref="B783:B784"/>
    <mergeCell ref="C783:C784"/>
    <mergeCell ref="D783:D784"/>
    <mergeCell ref="E783:E784"/>
    <mergeCell ref="I792:I793"/>
    <mergeCell ref="J792:J793"/>
    <mergeCell ref="K792:K793"/>
    <mergeCell ref="A794:A795"/>
    <mergeCell ref="B794:B795"/>
    <mergeCell ref="C794:C795"/>
    <mergeCell ref="D794:D795"/>
    <mergeCell ref="E794:E795"/>
    <mergeCell ref="F794:F795"/>
    <mergeCell ref="G794:G795"/>
    <mergeCell ref="H788:H789"/>
    <mergeCell ref="I788:I789"/>
    <mergeCell ref="A792:A793"/>
    <mergeCell ref="B792:B793"/>
    <mergeCell ref="C792:C793"/>
    <mergeCell ref="D792:D793"/>
    <mergeCell ref="E792:E793"/>
    <mergeCell ref="F792:F793"/>
    <mergeCell ref="G792:G793"/>
    <mergeCell ref="H792:H793"/>
    <mergeCell ref="F798:F799"/>
    <mergeCell ref="G798:G799"/>
    <mergeCell ref="H798:H799"/>
    <mergeCell ref="I798:I799"/>
    <mergeCell ref="J798:J799"/>
    <mergeCell ref="K798:K799"/>
    <mergeCell ref="G796:G797"/>
    <mergeCell ref="H796:H797"/>
    <mergeCell ref="I796:I797"/>
    <mergeCell ref="J796:J797"/>
    <mergeCell ref="K796:K797"/>
    <mergeCell ref="A798:A799"/>
    <mergeCell ref="B798:B799"/>
    <mergeCell ref="C798:C799"/>
    <mergeCell ref="D798:D799"/>
    <mergeCell ref="E798:E799"/>
    <mergeCell ref="H794:H795"/>
    <mergeCell ref="I794:I795"/>
    <mergeCell ref="J794:J795"/>
    <mergeCell ref="K794:K795"/>
    <mergeCell ref="A796:A797"/>
    <mergeCell ref="B796:B797"/>
    <mergeCell ref="C796:C797"/>
    <mergeCell ref="D796:D797"/>
    <mergeCell ref="E796:E797"/>
    <mergeCell ref="F796:F797"/>
    <mergeCell ref="F802:F803"/>
    <mergeCell ref="G802:G803"/>
    <mergeCell ref="H802:H803"/>
    <mergeCell ref="I802:I803"/>
    <mergeCell ref="J802:J803"/>
    <mergeCell ref="K802:K803"/>
    <mergeCell ref="G800:G801"/>
    <mergeCell ref="H800:H801"/>
    <mergeCell ref="I800:I801"/>
    <mergeCell ref="J800:J801"/>
    <mergeCell ref="K800:K801"/>
    <mergeCell ref="A802:A803"/>
    <mergeCell ref="B802:B803"/>
    <mergeCell ref="C802:C803"/>
    <mergeCell ref="D802:D803"/>
    <mergeCell ref="E802:E803"/>
    <mergeCell ref="A800:A801"/>
    <mergeCell ref="B800:B801"/>
    <mergeCell ref="C800:C801"/>
    <mergeCell ref="D800:D801"/>
    <mergeCell ref="E800:E801"/>
    <mergeCell ref="F800:F801"/>
    <mergeCell ref="F806:F807"/>
    <mergeCell ref="G806:G807"/>
    <mergeCell ref="H806:H807"/>
    <mergeCell ref="I806:I807"/>
    <mergeCell ref="J806:J807"/>
    <mergeCell ref="K806:K807"/>
    <mergeCell ref="G804:G805"/>
    <mergeCell ref="H804:H805"/>
    <mergeCell ref="I804:I805"/>
    <mergeCell ref="J804:J805"/>
    <mergeCell ref="K804:K805"/>
    <mergeCell ref="A806:A807"/>
    <mergeCell ref="B806:B807"/>
    <mergeCell ref="C806:C807"/>
    <mergeCell ref="D806:D807"/>
    <mergeCell ref="E806:E807"/>
    <mergeCell ref="A804:A805"/>
    <mergeCell ref="B804:B805"/>
    <mergeCell ref="C804:C805"/>
    <mergeCell ref="D804:D805"/>
    <mergeCell ref="E804:E805"/>
    <mergeCell ref="F804:F805"/>
    <mergeCell ref="F810:F811"/>
    <mergeCell ref="G810:G811"/>
    <mergeCell ref="H810:H811"/>
    <mergeCell ref="I810:I811"/>
    <mergeCell ref="J810:J811"/>
    <mergeCell ref="K810:K811"/>
    <mergeCell ref="G808:G809"/>
    <mergeCell ref="H808:H809"/>
    <mergeCell ref="I808:I809"/>
    <mergeCell ref="J808:J809"/>
    <mergeCell ref="K808:K809"/>
    <mergeCell ref="A810:A811"/>
    <mergeCell ref="B810:B811"/>
    <mergeCell ref="C810:C811"/>
    <mergeCell ref="D810:D811"/>
    <mergeCell ref="E810:E811"/>
    <mergeCell ref="A808:A809"/>
    <mergeCell ref="B808:B809"/>
    <mergeCell ref="C808:C809"/>
    <mergeCell ref="D808:D809"/>
    <mergeCell ref="E808:E809"/>
    <mergeCell ref="F808:F809"/>
    <mergeCell ref="F814:F815"/>
    <mergeCell ref="G814:G815"/>
    <mergeCell ref="H814:H815"/>
    <mergeCell ref="I814:I815"/>
    <mergeCell ref="J814:J815"/>
    <mergeCell ref="K814:K815"/>
    <mergeCell ref="G812:G813"/>
    <mergeCell ref="H812:H813"/>
    <mergeCell ref="I812:I813"/>
    <mergeCell ref="J812:J813"/>
    <mergeCell ref="K812:K813"/>
    <mergeCell ref="A814:A815"/>
    <mergeCell ref="B814:B815"/>
    <mergeCell ref="C814:C815"/>
    <mergeCell ref="D814:D815"/>
    <mergeCell ref="E814:E815"/>
    <mergeCell ref="A812:A813"/>
    <mergeCell ref="B812:B813"/>
    <mergeCell ref="C812:C813"/>
    <mergeCell ref="D812:D813"/>
    <mergeCell ref="E812:E813"/>
    <mergeCell ref="F812:F813"/>
    <mergeCell ref="F818:F819"/>
    <mergeCell ref="G818:G819"/>
    <mergeCell ref="H818:H819"/>
    <mergeCell ref="I818:I819"/>
    <mergeCell ref="J818:J819"/>
    <mergeCell ref="K818:K819"/>
    <mergeCell ref="G816:G817"/>
    <mergeCell ref="H816:H817"/>
    <mergeCell ref="I816:I817"/>
    <mergeCell ref="J816:J817"/>
    <mergeCell ref="K816:K817"/>
    <mergeCell ref="A818:A819"/>
    <mergeCell ref="B818:B819"/>
    <mergeCell ref="C818:C819"/>
    <mergeCell ref="D818:D819"/>
    <mergeCell ref="E818:E819"/>
    <mergeCell ref="A816:A817"/>
    <mergeCell ref="B816:B817"/>
    <mergeCell ref="C816:C817"/>
    <mergeCell ref="D816:D817"/>
    <mergeCell ref="E816:E817"/>
    <mergeCell ref="F816:F817"/>
    <mergeCell ref="F822:F823"/>
    <mergeCell ref="G822:G823"/>
    <mergeCell ref="H822:H823"/>
    <mergeCell ref="I822:I823"/>
    <mergeCell ref="J822:J823"/>
    <mergeCell ref="K822:K823"/>
    <mergeCell ref="G820:G821"/>
    <mergeCell ref="H820:H821"/>
    <mergeCell ref="I820:I821"/>
    <mergeCell ref="J820:J821"/>
    <mergeCell ref="K820:K821"/>
    <mergeCell ref="A822:A823"/>
    <mergeCell ref="B822:B823"/>
    <mergeCell ref="C822:C823"/>
    <mergeCell ref="D822:D823"/>
    <mergeCell ref="E822:E823"/>
    <mergeCell ref="A820:A821"/>
    <mergeCell ref="B820:B821"/>
    <mergeCell ref="C820:C821"/>
    <mergeCell ref="D820:D821"/>
    <mergeCell ref="E820:E821"/>
    <mergeCell ref="F820:F821"/>
    <mergeCell ref="I826:I827"/>
    <mergeCell ref="J826:J827"/>
    <mergeCell ref="K826:K827"/>
    <mergeCell ref="G824:G825"/>
    <mergeCell ref="H824:H825"/>
    <mergeCell ref="I824:I825"/>
    <mergeCell ref="J824:J825"/>
    <mergeCell ref="K824:K825"/>
    <mergeCell ref="A826:A827"/>
    <mergeCell ref="B826:B827"/>
    <mergeCell ref="C826:C827"/>
    <mergeCell ref="D826:D827"/>
    <mergeCell ref="E826:E827"/>
    <mergeCell ref="A824:A825"/>
    <mergeCell ref="B824:B825"/>
    <mergeCell ref="C824:C825"/>
    <mergeCell ref="D824:D825"/>
    <mergeCell ref="E824:E825"/>
    <mergeCell ref="F824:F825"/>
    <mergeCell ref="F829:F830"/>
    <mergeCell ref="G829:G830"/>
    <mergeCell ref="H829:H830"/>
    <mergeCell ref="A833:A834"/>
    <mergeCell ref="B833:B834"/>
    <mergeCell ref="C833:C834"/>
    <mergeCell ref="D833:D834"/>
    <mergeCell ref="E833:E834"/>
    <mergeCell ref="F833:F834"/>
    <mergeCell ref="G833:G834"/>
    <mergeCell ref="A829:A830"/>
    <mergeCell ref="B829:B830"/>
    <mergeCell ref="C829:C830"/>
    <mergeCell ref="D829:D830"/>
    <mergeCell ref="E829:E830"/>
    <mergeCell ref="F826:F827"/>
    <mergeCell ref="G826:G827"/>
    <mergeCell ref="H826:H827"/>
    <mergeCell ref="F837:F838"/>
    <mergeCell ref="G837:G838"/>
    <mergeCell ref="H837:H838"/>
    <mergeCell ref="I837:I838"/>
    <mergeCell ref="J837:J838"/>
    <mergeCell ref="K837:K838"/>
    <mergeCell ref="G835:G836"/>
    <mergeCell ref="H835:H836"/>
    <mergeCell ref="I835:I836"/>
    <mergeCell ref="J835:J836"/>
    <mergeCell ref="K835:K836"/>
    <mergeCell ref="A837:A838"/>
    <mergeCell ref="B837:B838"/>
    <mergeCell ref="C837:C838"/>
    <mergeCell ref="D837:D838"/>
    <mergeCell ref="E837:E838"/>
    <mergeCell ref="H833:H834"/>
    <mergeCell ref="I833:I834"/>
    <mergeCell ref="J833:J834"/>
    <mergeCell ref="K833:K834"/>
    <mergeCell ref="A835:A836"/>
    <mergeCell ref="B835:B836"/>
    <mergeCell ref="C835:C836"/>
    <mergeCell ref="D835:D836"/>
    <mergeCell ref="E835:E836"/>
    <mergeCell ref="F835:F836"/>
    <mergeCell ref="F841:F842"/>
    <mergeCell ref="G841:G842"/>
    <mergeCell ref="H841:H842"/>
    <mergeCell ref="I841:I842"/>
    <mergeCell ref="J841:J842"/>
    <mergeCell ref="K841:K842"/>
    <mergeCell ref="G839:G840"/>
    <mergeCell ref="H839:H840"/>
    <mergeCell ref="I839:I840"/>
    <mergeCell ref="J839:J840"/>
    <mergeCell ref="K839:K840"/>
    <mergeCell ref="A841:A842"/>
    <mergeCell ref="B841:B842"/>
    <mergeCell ref="C841:C842"/>
    <mergeCell ref="D841:D842"/>
    <mergeCell ref="E841:E842"/>
    <mergeCell ref="A839:A840"/>
    <mergeCell ref="B839:B840"/>
    <mergeCell ref="C839:C840"/>
    <mergeCell ref="D839:D840"/>
    <mergeCell ref="E839:E840"/>
    <mergeCell ref="F839:F840"/>
    <mergeCell ref="F845:F846"/>
    <mergeCell ref="G845:G846"/>
    <mergeCell ref="H845:H846"/>
    <mergeCell ref="I845:I846"/>
    <mergeCell ref="J845:J846"/>
    <mergeCell ref="K845:K846"/>
    <mergeCell ref="G843:G844"/>
    <mergeCell ref="H843:H844"/>
    <mergeCell ref="I843:I844"/>
    <mergeCell ref="J843:J844"/>
    <mergeCell ref="K843:K844"/>
    <mergeCell ref="A845:A846"/>
    <mergeCell ref="B845:B846"/>
    <mergeCell ref="C845:C846"/>
    <mergeCell ref="D845:D846"/>
    <mergeCell ref="E845:E846"/>
    <mergeCell ref="A843:A844"/>
    <mergeCell ref="B843:B844"/>
    <mergeCell ref="C843:C844"/>
    <mergeCell ref="D843:D844"/>
    <mergeCell ref="E843:E844"/>
    <mergeCell ref="F843:F844"/>
    <mergeCell ref="F849:F850"/>
    <mergeCell ref="G849:G850"/>
    <mergeCell ref="H849:H850"/>
    <mergeCell ref="I849:I850"/>
    <mergeCell ref="J849:J850"/>
    <mergeCell ref="K849:K850"/>
    <mergeCell ref="G847:G848"/>
    <mergeCell ref="H847:H848"/>
    <mergeCell ref="I847:I848"/>
    <mergeCell ref="J847:J848"/>
    <mergeCell ref="K847:K848"/>
    <mergeCell ref="A849:A850"/>
    <mergeCell ref="B849:B850"/>
    <mergeCell ref="C849:C850"/>
    <mergeCell ref="D849:D850"/>
    <mergeCell ref="E849:E850"/>
    <mergeCell ref="A847:A848"/>
    <mergeCell ref="B847:B848"/>
    <mergeCell ref="C847:C848"/>
    <mergeCell ref="D847:D848"/>
    <mergeCell ref="E847:E848"/>
    <mergeCell ref="F847:F848"/>
    <mergeCell ref="F853:F854"/>
    <mergeCell ref="G853:G854"/>
    <mergeCell ref="H853:H854"/>
    <mergeCell ref="I853:I854"/>
    <mergeCell ref="J853:J854"/>
    <mergeCell ref="K853:K854"/>
    <mergeCell ref="G851:G852"/>
    <mergeCell ref="H851:H852"/>
    <mergeCell ref="I851:I852"/>
    <mergeCell ref="J851:J852"/>
    <mergeCell ref="K851:K852"/>
    <mergeCell ref="A853:A854"/>
    <mergeCell ref="B853:B854"/>
    <mergeCell ref="C853:C854"/>
    <mergeCell ref="D853:D854"/>
    <mergeCell ref="E853:E854"/>
    <mergeCell ref="A851:A852"/>
    <mergeCell ref="B851:B852"/>
    <mergeCell ref="C851:C852"/>
    <mergeCell ref="D851:D852"/>
    <mergeCell ref="E851:E852"/>
    <mergeCell ref="F851:F852"/>
    <mergeCell ref="F857:F858"/>
    <mergeCell ref="G857:G858"/>
    <mergeCell ref="H857:H858"/>
    <mergeCell ref="I857:I858"/>
    <mergeCell ref="J857:J858"/>
    <mergeCell ref="K857:K858"/>
    <mergeCell ref="G855:G856"/>
    <mergeCell ref="H855:H856"/>
    <mergeCell ref="I855:I856"/>
    <mergeCell ref="J855:J856"/>
    <mergeCell ref="K855:K856"/>
    <mergeCell ref="A857:A858"/>
    <mergeCell ref="B857:B858"/>
    <mergeCell ref="C857:C858"/>
    <mergeCell ref="D857:D858"/>
    <mergeCell ref="E857:E858"/>
    <mergeCell ref="A855:A856"/>
    <mergeCell ref="B855:B856"/>
    <mergeCell ref="C855:C856"/>
    <mergeCell ref="D855:D856"/>
    <mergeCell ref="E855:E856"/>
    <mergeCell ref="F855:F856"/>
    <mergeCell ref="F861:F862"/>
    <mergeCell ref="G861:G862"/>
    <mergeCell ref="H861:H862"/>
    <mergeCell ref="A865:A866"/>
    <mergeCell ref="B865:B866"/>
    <mergeCell ref="C865:C866"/>
    <mergeCell ref="D865:D866"/>
    <mergeCell ref="E865:E866"/>
    <mergeCell ref="F865:F866"/>
    <mergeCell ref="G865:G866"/>
    <mergeCell ref="G859:G860"/>
    <mergeCell ref="H859:H860"/>
    <mergeCell ref="I859:I860"/>
    <mergeCell ref="J859:J860"/>
    <mergeCell ref="K859:K860"/>
    <mergeCell ref="A861:A862"/>
    <mergeCell ref="B861:B862"/>
    <mergeCell ref="C861:C862"/>
    <mergeCell ref="D861:D862"/>
    <mergeCell ref="E861:E862"/>
    <mergeCell ref="A859:A860"/>
    <mergeCell ref="B859:B860"/>
    <mergeCell ref="C859:C860"/>
    <mergeCell ref="D859:D860"/>
    <mergeCell ref="E859:E860"/>
    <mergeCell ref="F859:F860"/>
    <mergeCell ref="F869:F870"/>
    <mergeCell ref="G869:G870"/>
    <mergeCell ref="H869:H870"/>
    <mergeCell ref="I869:I870"/>
    <mergeCell ref="J869:J870"/>
    <mergeCell ref="K869:K870"/>
    <mergeCell ref="G867:G868"/>
    <mergeCell ref="H867:H868"/>
    <mergeCell ref="I867:I868"/>
    <mergeCell ref="J867:J868"/>
    <mergeCell ref="K867:K868"/>
    <mergeCell ref="A869:A870"/>
    <mergeCell ref="B869:B870"/>
    <mergeCell ref="C869:C870"/>
    <mergeCell ref="D869:D870"/>
    <mergeCell ref="E869:E870"/>
    <mergeCell ref="H865:H866"/>
    <mergeCell ref="I865:I866"/>
    <mergeCell ref="J865:J866"/>
    <mergeCell ref="K865:K866"/>
    <mergeCell ref="A867:A868"/>
    <mergeCell ref="B867:B868"/>
    <mergeCell ref="C867:C868"/>
    <mergeCell ref="D867:D868"/>
    <mergeCell ref="E867:E868"/>
    <mergeCell ref="F867:F868"/>
    <mergeCell ref="F873:F874"/>
    <mergeCell ref="G873:G874"/>
    <mergeCell ref="H873:H874"/>
    <mergeCell ref="I873:I874"/>
    <mergeCell ref="J873:J874"/>
    <mergeCell ref="K873:K874"/>
    <mergeCell ref="G871:G872"/>
    <mergeCell ref="H871:H872"/>
    <mergeCell ref="I871:I872"/>
    <mergeCell ref="J871:J872"/>
    <mergeCell ref="K871:K872"/>
    <mergeCell ref="A873:A874"/>
    <mergeCell ref="B873:B874"/>
    <mergeCell ref="C873:C874"/>
    <mergeCell ref="D873:D874"/>
    <mergeCell ref="E873:E874"/>
    <mergeCell ref="A871:A872"/>
    <mergeCell ref="B871:B872"/>
    <mergeCell ref="C871:C872"/>
    <mergeCell ref="D871:D872"/>
    <mergeCell ref="E871:E872"/>
    <mergeCell ref="F871:F872"/>
    <mergeCell ref="F877:F878"/>
    <mergeCell ref="G877:G878"/>
    <mergeCell ref="H877:H878"/>
    <mergeCell ref="I877:I878"/>
    <mergeCell ref="J877:J878"/>
    <mergeCell ref="K877:K878"/>
    <mergeCell ref="G875:G876"/>
    <mergeCell ref="H875:H876"/>
    <mergeCell ref="I875:I876"/>
    <mergeCell ref="J875:J876"/>
    <mergeCell ref="K875:K876"/>
    <mergeCell ref="A877:A878"/>
    <mergeCell ref="B877:B878"/>
    <mergeCell ref="C877:C878"/>
    <mergeCell ref="D877:D878"/>
    <mergeCell ref="E877:E878"/>
    <mergeCell ref="A875:A876"/>
    <mergeCell ref="B875:B876"/>
    <mergeCell ref="C875:C876"/>
    <mergeCell ref="D875:D876"/>
    <mergeCell ref="E875:E876"/>
    <mergeCell ref="F875:F876"/>
    <mergeCell ref="F881:F882"/>
    <mergeCell ref="G881:G882"/>
    <mergeCell ref="H881:H882"/>
    <mergeCell ref="I881:I882"/>
    <mergeCell ref="J881:J882"/>
    <mergeCell ref="K881:K882"/>
    <mergeCell ref="G879:G880"/>
    <mergeCell ref="H879:H880"/>
    <mergeCell ref="I879:I880"/>
    <mergeCell ref="J879:J880"/>
    <mergeCell ref="K879:K880"/>
    <mergeCell ref="A881:A882"/>
    <mergeCell ref="B881:B882"/>
    <mergeCell ref="C881:C882"/>
    <mergeCell ref="D881:D882"/>
    <mergeCell ref="E881:E882"/>
    <mergeCell ref="A879:A880"/>
    <mergeCell ref="B879:B880"/>
    <mergeCell ref="C879:C880"/>
    <mergeCell ref="D879:D880"/>
    <mergeCell ref="E879:E880"/>
    <mergeCell ref="F879:F880"/>
    <mergeCell ref="F885:F886"/>
    <mergeCell ref="G885:G886"/>
    <mergeCell ref="H885:H886"/>
    <mergeCell ref="I885:I886"/>
    <mergeCell ref="J885:J886"/>
    <mergeCell ref="K885:K886"/>
    <mergeCell ref="G883:G884"/>
    <mergeCell ref="H883:H884"/>
    <mergeCell ref="I883:I884"/>
    <mergeCell ref="J883:J884"/>
    <mergeCell ref="K883:K884"/>
    <mergeCell ref="A885:A886"/>
    <mergeCell ref="B885:B886"/>
    <mergeCell ref="C885:C886"/>
    <mergeCell ref="D885:D886"/>
    <mergeCell ref="E885:E886"/>
    <mergeCell ref="A883:A884"/>
    <mergeCell ref="B883:B884"/>
    <mergeCell ref="C883:C884"/>
    <mergeCell ref="D883:D884"/>
    <mergeCell ref="E883:E884"/>
    <mergeCell ref="F883:F884"/>
    <mergeCell ref="F889:F890"/>
    <mergeCell ref="G889:G890"/>
    <mergeCell ref="H889:H890"/>
    <mergeCell ref="I889:I890"/>
    <mergeCell ref="J889:J890"/>
    <mergeCell ref="K889:K890"/>
    <mergeCell ref="G887:G888"/>
    <mergeCell ref="H887:H888"/>
    <mergeCell ref="I887:I888"/>
    <mergeCell ref="J887:J888"/>
    <mergeCell ref="K887:K888"/>
    <mergeCell ref="A889:A890"/>
    <mergeCell ref="B889:B890"/>
    <mergeCell ref="C889:C890"/>
    <mergeCell ref="D889:D890"/>
    <mergeCell ref="E889:E890"/>
    <mergeCell ref="A887:A888"/>
    <mergeCell ref="B887:B888"/>
    <mergeCell ref="C887:C888"/>
    <mergeCell ref="D887:D888"/>
    <mergeCell ref="E887:E888"/>
    <mergeCell ref="F887:F888"/>
    <mergeCell ref="F893:F894"/>
    <mergeCell ref="G893:G894"/>
    <mergeCell ref="H893:H894"/>
    <mergeCell ref="I893:I894"/>
    <mergeCell ref="J893:J894"/>
    <mergeCell ref="K893:K894"/>
    <mergeCell ref="G891:G892"/>
    <mergeCell ref="H891:H892"/>
    <mergeCell ref="I891:I892"/>
    <mergeCell ref="J891:J892"/>
    <mergeCell ref="K891:K892"/>
    <mergeCell ref="A893:A894"/>
    <mergeCell ref="B893:B894"/>
    <mergeCell ref="C893:C894"/>
    <mergeCell ref="D893:D894"/>
    <mergeCell ref="E893:E894"/>
    <mergeCell ref="A891:A892"/>
    <mergeCell ref="B891:B892"/>
    <mergeCell ref="C891:C892"/>
    <mergeCell ref="D891:D892"/>
    <mergeCell ref="E891:E892"/>
    <mergeCell ref="F891:F892"/>
    <mergeCell ref="F897:F898"/>
    <mergeCell ref="G897:G898"/>
    <mergeCell ref="H897:H898"/>
    <mergeCell ref="I897:I898"/>
    <mergeCell ref="J897:J898"/>
    <mergeCell ref="K897:K898"/>
    <mergeCell ref="G895:G896"/>
    <mergeCell ref="H895:H896"/>
    <mergeCell ref="I895:I896"/>
    <mergeCell ref="J895:J896"/>
    <mergeCell ref="K895:K896"/>
    <mergeCell ref="A897:A898"/>
    <mergeCell ref="B897:B898"/>
    <mergeCell ref="C897:C898"/>
    <mergeCell ref="D897:D898"/>
    <mergeCell ref="E897:E898"/>
    <mergeCell ref="A895:A896"/>
    <mergeCell ref="B895:B896"/>
    <mergeCell ref="C895:C896"/>
    <mergeCell ref="D895:D896"/>
    <mergeCell ref="E895:E896"/>
    <mergeCell ref="F895:F896"/>
    <mergeCell ref="I901:I902"/>
    <mergeCell ref="J901:J902"/>
    <mergeCell ref="K901:K902"/>
    <mergeCell ref="G899:G900"/>
    <mergeCell ref="H899:H900"/>
    <mergeCell ref="I899:I900"/>
    <mergeCell ref="J899:J900"/>
    <mergeCell ref="K899:K900"/>
    <mergeCell ref="A901:A902"/>
    <mergeCell ref="B901:B902"/>
    <mergeCell ref="C901:C902"/>
    <mergeCell ref="D901:D902"/>
    <mergeCell ref="E901:E902"/>
    <mergeCell ref="A899:A900"/>
    <mergeCell ref="B899:B900"/>
    <mergeCell ref="C899:C900"/>
    <mergeCell ref="D899:D900"/>
    <mergeCell ref="E899:E900"/>
    <mergeCell ref="F899:F900"/>
    <mergeCell ref="G903:G904"/>
    <mergeCell ref="H903:H904"/>
    <mergeCell ref="A907:A908"/>
    <mergeCell ref="B907:B908"/>
    <mergeCell ref="C907:C908"/>
    <mergeCell ref="D907:D908"/>
    <mergeCell ref="E907:E908"/>
    <mergeCell ref="F907:F908"/>
    <mergeCell ref="G907:G908"/>
    <mergeCell ref="H907:H908"/>
    <mergeCell ref="A903:A904"/>
    <mergeCell ref="B903:B904"/>
    <mergeCell ref="C903:C904"/>
    <mergeCell ref="D903:D904"/>
    <mergeCell ref="E903:E904"/>
    <mergeCell ref="F903:F904"/>
    <mergeCell ref="F901:F902"/>
    <mergeCell ref="G901:G902"/>
    <mergeCell ref="H901:H902"/>
    <mergeCell ref="H909:H910"/>
    <mergeCell ref="I909:I910"/>
    <mergeCell ref="J909:J910"/>
    <mergeCell ref="K909:K910"/>
    <mergeCell ref="A911:A912"/>
    <mergeCell ref="B911:B912"/>
    <mergeCell ref="C911:C912"/>
    <mergeCell ref="D911:D912"/>
    <mergeCell ref="E911:E912"/>
    <mergeCell ref="F911:F912"/>
    <mergeCell ref="I907:I908"/>
    <mergeCell ref="J907:J908"/>
    <mergeCell ref="K907:K908"/>
    <mergeCell ref="A909:A910"/>
    <mergeCell ref="B909:B910"/>
    <mergeCell ref="C909:C910"/>
    <mergeCell ref="D909:D910"/>
    <mergeCell ref="E909:E910"/>
    <mergeCell ref="F909:F910"/>
    <mergeCell ref="G909:G910"/>
    <mergeCell ref="I917:I918"/>
    <mergeCell ref="J917:J918"/>
    <mergeCell ref="K917:K918"/>
    <mergeCell ref="A919:A920"/>
    <mergeCell ref="B919:B920"/>
    <mergeCell ref="C919:C920"/>
    <mergeCell ref="D919:D920"/>
    <mergeCell ref="E919:E920"/>
    <mergeCell ref="F919:F920"/>
    <mergeCell ref="G919:G920"/>
    <mergeCell ref="G911:G912"/>
    <mergeCell ref="H911:H912"/>
    <mergeCell ref="A917:A918"/>
    <mergeCell ref="B917:B918"/>
    <mergeCell ref="C917:C918"/>
    <mergeCell ref="D917:D918"/>
    <mergeCell ref="E917:E918"/>
    <mergeCell ref="F917:F918"/>
    <mergeCell ref="G917:G918"/>
    <mergeCell ref="H917:H918"/>
    <mergeCell ref="F923:F924"/>
    <mergeCell ref="G923:G924"/>
    <mergeCell ref="H923:H924"/>
    <mergeCell ref="I923:I924"/>
    <mergeCell ref="J923:J924"/>
    <mergeCell ref="K923:K924"/>
    <mergeCell ref="G921:G922"/>
    <mergeCell ref="H921:H922"/>
    <mergeCell ref="I921:I922"/>
    <mergeCell ref="J921:J922"/>
    <mergeCell ref="K921:K922"/>
    <mergeCell ref="A923:A924"/>
    <mergeCell ref="B923:B924"/>
    <mergeCell ref="C923:C924"/>
    <mergeCell ref="D923:D924"/>
    <mergeCell ref="E923:E924"/>
    <mergeCell ref="H919:H920"/>
    <mergeCell ref="I919:I920"/>
    <mergeCell ref="J919:J920"/>
    <mergeCell ref="K919:K920"/>
    <mergeCell ref="A921:A922"/>
    <mergeCell ref="B921:B922"/>
    <mergeCell ref="C921:C922"/>
    <mergeCell ref="D921:D922"/>
    <mergeCell ref="E921:E922"/>
    <mergeCell ref="F921:F922"/>
    <mergeCell ref="F927:F928"/>
    <mergeCell ref="G927:G928"/>
    <mergeCell ref="H927:H928"/>
    <mergeCell ref="I927:I928"/>
    <mergeCell ref="J927:J928"/>
    <mergeCell ref="K927:K928"/>
    <mergeCell ref="G925:G926"/>
    <mergeCell ref="H925:H926"/>
    <mergeCell ref="I925:I926"/>
    <mergeCell ref="J925:J926"/>
    <mergeCell ref="K925:K926"/>
    <mergeCell ref="A927:A928"/>
    <mergeCell ref="B927:B928"/>
    <mergeCell ref="C927:C928"/>
    <mergeCell ref="D927:D928"/>
    <mergeCell ref="E927:E928"/>
    <mergeCell ref="A925:A926"/>
    <mergeCell ref="B925:B926"/>
    <mergeCell ref="C925:C926"/>
    <mergeCell ref="D925:D926"/>
    <mergeCell ref="E925:E926"/>
    <mergeCell ref="F925:F926"/>
    <mergeCell ref="F931:F932"/>
    <mergeCell ref="G931:G932"/>
    <mergeCell ref="H931:H932"/>
    <mergeCell ref="I931:I932"/>
    <mergeCell ref="J931:J932"/>
    <mergeCell ref="K931:K932"/>
    <mergeCell ref="G929:G930"/>
    <mergeCell ref="H929:H930"/>
    <mergeCell ref="I929:I930"/>
    <mergeCell ref="J929:J930"/>
    <mergeCell ref="K929:K930"/>
    <mergeCell ref="A931:A932"/>
    <mergeCell ref="B931:B932"/>
    <mergeCell ref="C931:C932"/>
    <mergeCell ref="D931:D932"/>
    <mergeCell ref="E931:E932"/>
    <mergeCell ref="A929:A930"/>
    <mergeCell ref="B929:B930"/>
    <mergeCell ref="C929:C930"/>
    <mergeCell ref="D929:D930"/>
    <mergeCell ref="E929:E930"/>
    <mergeCell ref="F929:F930"/>
    <mergeCell ref="F935:F936"/>
    <mergeCell ref="G935:G936"/>
    <mergeCell ref="H935:H936"/>
    <mergeCell ref="I935:I936"/>
    <mergeCell ref="J935:J936"/>
    <mergeCell ref="K935:K936"/>
    <mergeCell ref="G933:G934"/>
    <mergeCell ref="H933:H934"/>
    <mergeCell ref="I933:I934"/>
    <mergeCell ref="J933:J934"/>
    <mergeCell ref="K933:K934"/>
    <mergeCell ref="A935:A936"/>
    <mergeCell ref="B935:B936"/>
    <mergeCell ref="C935:C936"/>
    <mergeCell ref="D935:D936"/>
    <mergeCell ref="E935:E936"/>
    <mergeCell ref="A933:A934"/>
    <mergeCell ref="B933:B934"/>
    <mergeCell ref="C933:C934"/>
    <mergeCell ref="D933:D934"/>
    <mergeCell ref="E933:E934"/>
    <mergeCell ref="F933:F934"/>
    <mergeCell ref="F939:F940"/>
    <mergeCell ref="G939:G940"/>
    <mergeCell ref="H939:H940"/>
    <mergeCell ref="I939:I940"/>
    <mergeCell ref="J939:J940"/>
    <mergeCell ref="K939:K940"/>
    <mergeCell ref="G937:G938"/>
    <mergeCell ref="H937:H938"/>
    <mergeCell ref="I937:I938"/>
    <mergeCell ref="J937:J938"/>
    <mergeCell ref="K937:K938"/>
    <mergeCell ref="A939:A940"/>
    <mergeCell ref="B939:B940"/>
    <mergeCell ref="C939:C940"/>
    <mergeCell ref="D939:D940"/>
    <mergeCell ref="E939:E940"/>
    <mergeCell ref="A937:A938"/>
    <mergeCell ref="B937:B938"/>
    <mergeCell ref="C937:C938"/>
    <mergeCell ref="D937:D938"/>
    <mergeCell ref="E937:E938"/>
    <mergeCell ref="F937:F938"/>
    <mergeCell ref="F943:F944"/>
    <mergeCell ref="G943:G944"/>
    <mergeCell ref="H943:H944"/>
    <mergeCell ref="I943:I944"/>
    <mergeCell ref="J943:J944"/>
    <mergeCell ref="K943:K944"/>
    <mergeCell ref="G941:G942"/>
    <mergeCell ref="H941:H942"/>
    <mergeCell ref="I941:I942"/>
    <mergeCell ref="J941:J942"/>
    <mergeCell ref="K941:K942"/>
    <mergeCell ref="A943:A944"/>
    <mergeCell ref="B943:B944"/>
    <mergeCell ref="C943:C944"/>
    <mergeCell ref="D943:D944"/>
    <mergeCell ref="E943:E944"/>
    <mergeCell ref="A941:A942"/>
    <mergeCell ref="B941:B942"/>
    <mergeCell ref="C941:C942"/>
    <mergeCell ref="D941:D942"/>
    <mergeCell ref="E941:E942"/>
    <mergeCell ref="F941:F942"/>
    <mergeCell ref="F947:F948"/>
    <mergeCell ref="G947:G948"/>
    <mergeCell ref="H947:H948"/>
    <mergeCell ref="I947:I948"/>
    <mergeCell ref="J947:J948"/>
    <mergeCell ref="K947:K948"/>
    <mergeCell ref="G945:G946"/>
    <mergeCell ref="H945:H946"/>
    <mergeCell ref="I945:I946"/>
    <mergeCell ref="J945:J946"/>
    <mergeCell ref="K945:K946"/>
    <mergeCell ref="A947:A948"/>
    <mergeCell ref="B947:B948"/>
    <mergeCell ref="C947:C948"/>
    <mergeCell ref="D947:D948"/>
    <mergeCell ref="E947:E948"/>
    <mergeCell ref="A945:A946"/>
    <mergeCell ref="B945:B946"/>
    <mergeCell ref="C945:C946"/>
    <mergeCell ref="D945:D946"/>
    <mergeCell ref="E945:E946"/>
    <mergeCell ref="F945:F946"/>
    <mergeCell ref="F951:F952"/>
    <mergeCell ref="G951:G952"/>
    <mergeCell ref="H951:H952"/>
    <mergeCell ref="I951:I952"/>
    <mergeCell ref="J951:J952"/>
    <mergeCell ref="K951:K952"/>
    <mergeCell ref="G949:G950"/>
    <mergeCell ref="H949:H950"/>
    <mergeCell ref="I949:I950"/>
    <mergeCell ref="J949:J950"/>
    <mergeCell ref="K949:K950"/>
    <mergeCell ref="A951:A952"/>
    <mergeCell ref="B951:B952"/>
    <mergeCell ref="C951:C952"/>
    <mergeCell ref="D951:D952"/>
    <mergeCell ref="E951:E952"/>
    <mergeCell ref="A949:A950"/>
    <mergeCell ref="B949:B950"/>
    <mergeCell ref="C949:C950"/>
    <mergeCell ref="D949:D950"/>
    <mergeCell ref="E949:E950"/>
    <mergeCell ref="F949:F950"/>
    <mergeCell ref="I957:I958"/>
    <mergeCell ref="J957:J958"/>
    <mergeCell ref="K957:K958"/>
    <mergeCell ref="A959:A960"/>
    <mergeCell ref="B959:B960"/>
    <mergeCell ref="C959:C960"/>
    <mergeCell ref="D959:D960"/>
    <mergeCell ref="E959:E960"/>
    <mergeCell ref="F959:F960"/>
    <mergeCell ref="G959:G960"/>
    <mergeCell ref="G953:G954"/>
    <mergeCell ref="H953:H954"/>
    <mergeCell ref="A957:A958"/>
    <mergeCell ref="B957:B958"/>
    <mergeCell ref="C957:C958"/>
    <mergeCell ref="D957:D958"/>
    <mergeCell ref="E957:E958"/>
    <mergeCell ref="F957:F958"/>
    <mergeCell ref="G957:G958"/>
    <mergeCell ref="H957:H958"/>
    <mergeCell ref="A953:A954"/>
    <mergeCell ref="B953:B954"/>
    <mergeCell ref="C953:C954"/>
    <mergeCell ref="D953:D954"/>
    <mergeCell ref="E953:E954"/>
    <mergeCell ref="F953:F954"/>
    <mergeCell ref="F963:F964"/>
    <mergeCell ref="G963:G964"/>
    <mergeCell ref="H963:H964"/>
    <mergeCell ref="I963:I964"/>
    <mergeCell ref="J963:J964"/>
    <mergeCell ref="K963:K964"/>
    <mergeCell ref="G961:G962"/>
    <mergeCell ref="H961:H962"/>
    <mergeCell ref="I961:I962"/>
    <mergeCell ref="J961:J962"/>
    <mergeCell ref="K961:K962"/>
    <mergeCell ref="A963:A964"/>
    <mergeCell ref="B963:B964"/>
    <mergeCell ref="C963:C964"/>
    <mergeCell ref="D963:D964"/>
    <mergeCell ref="E963:E964"/>
    <mergeCell ref="H959:H960"/>
    <mergeCell ref="I959:I960"/>
    <mergeCell ref="J959:J960"/>
    <mergeCell ref="K959:K960"/>
    <mergeCell ref="A961:A962"/>
    <mergeCell ref="B961:B962"/>
    <mergeCell ref="C961:C962"/>
    <mergeCell ref="D961:D962"/>
    <mergeCell ref="E961:E962"/>
    <mergeCell ref="F961:F962"/>
    <mergeCell ref="F967:F968"/>
    <mergeCell ref="G967:G968"/>
    <mergeCell ref="H967:H968"/>
    <mergeCell ref="I967:I968"/>
    <mergeCell ref="J967:J968"/>
    <mergeCell ref="K967:K968"/>
    <mergeCell ref="G965:G966"/>
    <mergeCell ref="H965:H966"/>
    <mergeCell ref="I965:I966"/>
    <mergeCell ref="J965:J966"/>
    <mergeCell ref="K965:K966"/>
    <mergeCell ref="A967:A968"/>
    <mergeCell ref="B967:B968"/>
    <mergeCell ref="C967:C968"/>
    <mergeCell ref="D967:D968"/>
    <mergeCell ref="E967:E968"/>
    <mergeCell ref="A965:A966"/>
    <mergeCell ref="B965:B966"/>
    <mergeCell ref="C965:C966"/>
    <mergeCell ref="D965:D966"/>
    <mergeCell ref="E965:E966"/>
    <mergeCell ref="F965:F966"/>
    <mergeCell ref="F971:F972"/>
    <mergeCell ref="G971:G972"/>
    <mergeCell ref="H971:H972"/>
    <mergeCell ref="I971:I972"/>
    <mergeCell ref="J971:J972"/>
    <mergeCell ref="K971:K972"/>
    <mergeCell ref="G969:G970"/>
    <mergeCell ref="H969:H970"/>
    <mergeCell ref="I969:I970"/>
    <mergeCell ref="J969:J970"/>
    <mergeCell ref="K969:K970"/>
    <mergeCell ref="A971:A972"/>
    <mergeCell ref="B971:B972"/>
    <mergeCell ref="C971:C972"/>
    <mergeCell ref="D971:D972"/>
    <mergeCell ref="E971:E972"/>
    <mergeCell ref="A969:A970"/>
    <mergeCell ref="B969:B970"/>
    <mergeCell ref="C969:C970"/>
    <mergeCell ref="D969:D970"/>
    <mergeCell ref="E969:E970"/>
    <mergeCell ref="F969:F970"/>
    <mergeCell ref="F975:F976"/>
    <mergeCell ref="G975:G976"/>
    <mergeCell ref="H975:H976"/>
    <mergeCell ref="I975:I976"/>
    <mergeCell ref="J975:J976"/>
    <mergeCell ref="K975:K976"/>
    <mergeCell ref="G973:G974"/>
    <mergeCell ref="H973:H974"/>
    <mergeCell ref="I973:I974"/>
    <mergeCell ref="J973:J974"/>
    <mergeCell ref="K973:K974"/>
    <mergeCell ref="A975:A976"/>
    <mergeCell ref="B975:B976"/>
    <mergeCell ref="C975:C976"/>
    <mergeCell ref="D975:D976"/>
    <mergeCell ref="E975:E976"/>
    <mergeCell ref="A973:A974"/>
    <mergeCell ref="B973:B974"/>
    <mergeCell ref="C973:C974"/>
    <mergeCell ref="D973:D974"/>
    <mergeCell ref="E973:E974"/>
    <mergeCell ref="F973:F974"/>
    <mergeCell ref="F979:F980"/>
    <mergeCell ref="G979:G980"/>
    <mergeCell ref="H979:H980"/>
    <mergeCell ref="I979:I980"/>
    <mergeCell ref="J979:J980"/>
    <mergeCell ref="K979:K980"/>
    <mergeCell ref="G977:G978"/>
    <mergeCell ref="H977:H978"/>
    <mergeCell ref="I977:I978"/>
    <mergeCell ref="J977:J978"/>
    <mergeCell ref="K977:K978"/>
    <mergeCell ref="A979:A980"/>
    <mergeCell ref="B979:B980"/>
    <mergeCell ref="C979:C980"/>
    <mergeCell ref="D979:D980"/>
    <mergeCell ref="E979:E980"/>
    <mergeCell ref="A977:A978"/>
    <mergeCell ref="B977:B978"/>
    <mergeCell ref="C977:C978"/>
    <mergeCell ref="D977:D978"/>
    <mergeCell ref="E977:E978"/>
    <mergeCell ref="F977:F978"/>
    <mergeCell ref="F983:F984"/>
    <mergeCell ref="G983:G984"/>
    <mergeCell ref="H983:H984"/>
    <mergeCell ref="I983:I984"/>
    <mergeCell ref="J983:J984"/>
    <mergeCell ref="K983:K984"/>
    <mergeCell ref="G981:G982"/>
    <mergeCell ref="H981:H982"/>
    <mergeCell ref="I981:I982"/>
    <mergeCell ref="J981:J982"/>
    <mergeCell ref="K981:K982"/>
    <mergeCell ref="A983:A984"/>
    <mergeCell ref="B983:B984"/>
    <mergeCell ref="C983:C984"/>
    <mergeCell ref="D983:D984"/>
    <mergeCell ref="E983:E984"/>
    <mergeCell ref="A981:A982"/>
    <mergeCell ref="B981:B982"/>
    <mergeCell ref="C981:C982"/>
    <mergeCell ref="D981:D982"/>
    <mergeCell ref="E981:E982"/>
    <mergeCell ref="F981:F982"/>
    <mergeCell ref="H991:H992"/>
    <mergeCell ref="I991:I992"/>
    <mergeCell ref="J991:J992"/>
    <mergeCell ref="K991:K992"/>
    <mergeCell ref="F987:F988"/>
    <mergeCell ref="G987:G988"/>
    <mergeCell ref="H987:H988"/>
    <mergeCell ref="A991:A992"/>
    <mergeCell ref="B991:B992"/>
    <mergeCell ref="C991:C992"/>
    <mergeCell ref="D991:D992"/>
    <mergeCell ref="E991:E992"/>
    <mergeCell ref="F991:F992"/>
    <mergeCell ref="G991:G992"/>
    <mergeCell ref="G985:G986"/>
    <mergeCell ref="H985:H986"/>
    <mergeCell ref="I985:I986"/>
    <mergeCell ref="J985:J986"/>
    <mergeCell ref="K985:K986"/>
    <mergeCell ref="A987:A988"/>
    <mergeCell ref="B987:B988"/>
    <mergeCell ref="C987:C988"/>
    <mergeCell ref="D987:D988"/>
    <mergeCell ref="E987:E988"/>
    <mergeCell ref="A985:A986"/>
    <mergeCell ref="B985:B986"/>
    <mergeCell ref="C985:C986"/>
    <mergeCell ref="D985:D986"/>
    <mergeCell ref="E985:E986"/>
    <mergeCell ref="F985:F986"/>
    <mergeCell ref="G995:G996"/>
    <mergeCell ref="H995:H996"/>
    <mergeCell ref="I995:I996"/>
    <mergeCell ref="J995:J996"/>
    <mergeCell ref="K995:K996"/>
    <mergeCell ref="A997:A998"/>
    <mergeCell ref="H993:H994"/>
    <mergeCell ref="I993:I994"/>
    <mergeCell ref="J993:J994"/>
    <mergeCell ref="K993:K994"/>
    <mergeCell ref="A995:A996"/>
    <mergeCell ref="B995:B996"/>
    <mergeCell ref="C995:C996"/>
    <mergeCell ref="D995:D996"/>
    <mergeCell ref="E995:E996"/>
    <mergeCell ref="F995:F996"/>
    <mergeCell ref="A993:A994"/>
    <mergeCell ref="B993:B994"/>
    <mergeCell ref="C993:C994"/>
    <mergeCell ref="D993:D994"/>
    <mergeCell ref="E993:E994"/>
    <mergeCell ref="F993:F994"/>
    <mergeCell ref="G993:G994"/>
    <mergeCell ref="F1003:F1004"/>
    <mergeCell ref="G1003:G1004"/>
    <mergeCell ref="H1003:H1004"/>
    <mergeCell ref="I1003:I1004"/>
    <mergeCell ref="J1003:J1004"/>
    <mergeCell ref="K1003:K1004"/>
    <mergeCell ref="G1001:G1002"/>
    <mergeCell ref="H1001:H1002"/>
    <mergeCell ref="I1001:I1002"/>
    <mergeCell ref="J1001:J1002"/>
    <mergeCell ref="K1001:K1002"/>
    <mergeCell ref="A1003:A1004"/>
    <mergeCell ref="B1003:B1004"/>
    <mergeCell ref="C1003:C1004"/>
    <mergeCell ref="D1003:D1004"/>
    <mergeCell ref="E1003:E1004"/>
    <mergeCell ref="A1001:A1002"/>
    <mergeCell ref="B1001:B1002"/>
    <mergeCell ref="C1001:C1002"/>
    <mergeCell ref="D1001:D1002"/>
    <mergeCell ref="E1001:E1002"/>
    <mergeCell ref="F1001:F1002"/>
    <mergeCell ref="K1009:K1010"/>
    <mergeCell ref="A1011:A1012"/>
    <mergeCell ref="B1011:B1012"/>
    <mergeCell ref="C1011:C1012"/>
    <mergeCell ref="D1011:D1012"/>
    <mergeCell ref="E1011:E1012"/>
    <mergeCell ref="F1011:F1012"/>
    <mergeCell ref="G1011:G1012"/>
    <mergeCell ref="H1011:H1012"/>
    <mergeCell ref="E1009:E1010"/>
    <mergeCell ref="F1009:F1010"/>
    <mergeCell ref="G1009:G1010"/>
    <mergeCell ref="H1009:H1010"/>
    <mergeCell ref="I1009:I1010"/>
    <mergeCell ref="J1009:J1010"/>
    <mergeCell ref="A1005:A1006"/>
    <mergeCell ref="B1005:B1006"/>
    <mergeCell ref="A1009:A1010"/>
    <mergeCell ref="B1009:B1010"/>
    <mergeCell ref="C1009:C1010"/>
    <mergeCell ref="D1009:D1010"/>
    <mergeCell ref="J1018:J1019"/>
    <mergeCell ref="K1018:K1019"/>
    <mergeCell ref="G1016:G1017"/>
    <mergeCell ref="H1016:H1017"/>
    <mergeCell ref="I1016:I1017"/>
    <mergeCell ref="J1016:J1017"/>
    <mergeCell ref="K1016:K1017"/>
    <mergeCell ref="A1018:A1019"/>
    <mergeCell ref="B1018:B1019"/>
    <mergeCell ref="C1018:C1019"/>
    <mergeCell ref="D1018:D1019"/>
    <mergeCell ref="E1018:E1019"/>
    <mergeCell ref="A1016:A1017"/>
    <mergeCell ref="B1016:B1017"/>
    <mergeCell ref="C1016:C1017"/>
    <mergeCell ref="D1016:D1017"/>
    <mergeCell ref="E1016:E1017"/>
    <mergeCell ref="F1016:F1017"/>
    <mergeCell ref="G1020:G1021"/>
    <mergeCell ref="H1020:H1021"/>
    <mergeCell ref="I1020:I1021"/>
    <mergeCell ref="A1025:A1026"/>
    <mergeCell ref="B1025:B1026"/>
    <mergeCell ref="C1025:C1026"/>
    <mergeCell ref="D1025:D1026"/>
    <mergeCell ref="E1025:E1026"/>
    <mergeCell ref="F1025:F1026"/>
    <mergeCell ref="G1025:G1026"/>
    <mergeCell ref="A1020:A1021"/>
    <mergeCell ref="B1020:B1021"/>
    <mergeCell ref="C1020:C1021"/>
    <mergeCell ref="D1020:D1021"/>
    <mergeCell ref="E1020:E1021"/>
    <mergeCell ref="F1020:F1021"/>
    <mergeCell ref="F1018:F1019"/>
    <mergeCell ref="G1018:G1019"/>
    <mergeCell ref="H1018:H1019"/>
    <mergeCell ref="I1018:I1019"/>
    <mergeCell ref="F1029:F1030"/>
    <mergeCell ref="G1029:G1030"/>
    <mergeCell ref="H1029:H1030"/>
    <mergeCell ref="I1029:I1030"/>
    <mergeCell ref="J1029:J1030"/>
    <mergeCell ref="K1029:K1030"/>
    <mergeCell ref="G1027:G1028"/>
    <mergeCell ref="H1027:H1028"/>
    <mergeCell ref="I1027:I1028"/>
    <mergeCell ref="J1027:J1028"/>
    <mergeCell ref="K1027:K1028"/>
    <mergeCell ref="A1029:A1030"/>
    <mergeCell ref="B1029:B1030"/>
    <mergeCell ref="C1029:C1030"/>
    <mergeCell ref="D1029:D1030"/>
    <mergeCell ref="E1029:E1030"/>
    <mergeCell ref="H1025:H1026"/>
    <mergeCell ref="I1025:I1026"/>
    <mergeCell ref="J1025:J1026"/>
    <mergeCell ref="K1025:K1026"/>
    <mergeCell ref="A1027:A1028"/>
    <mergeCell ref="B1027:B1028"/>
    <mergeCell ref="C1027:C1028"/>
    <mergeCell ref="D1027:D1028"/>
    <mergeCell ref="E1027:E1028"/>
    <mergeCell ref="F1027:F1028"/>
    <mergeCell ref="F1033:F1034"/>
    <mergeCell ref="G1033:G1034"/>
    <mergeCell ref="H1033:H1034"/>
    <mergeCell ref="A1039:A1040"/>
    <mergeCell ref="B1039:B1040"/>
    <mergeCell ref="C1039:C1040"/>
    <mergeCell ref="D1039:D1040"/>
    <mergeCell ref="E1039:E1040"/>
    <mergeCell ref="F1039:F1040"/>
    <mergeCell ref="G1039:G1040"/>
    <mergeCell ref="G1031:G1032"/>
    <mergeCell ref="H1031:H1032"/>
    <mergeCell ref="I1031:I1032"/>
    <mergeCell ref="J1031:J1032"/>
    <mergeCell ref="K1031:K1032"/>
    <mergeCell ref="A1033:A1034"/>
    <mergeCell ref="B1033:B1034"/>
    <mergeCell ref="C1033:C1034"/>
    <mergeCell ref="D1033:D1034"/>
    <mergeCell ref="E1033:E1034"/>
    <mergeCell ref="A1031:A1032"/>
    <mergeCell ref="B1031:B1032"/>
    <mergeCell ref="C1031:C1032"/>
    <mergeCell ref="D1031:D1032"/>
    <mergeCell ref="E1031:E1032"/>
    <mergeCell ref="F1031:F1032"/>
    <mergeCell ref="F1043:F1044"/>
    <mergeCell ref="G1043:G1044"/>
    <mergeCell ref="H1043:H1044"/>
    <mergeCell ref="I1043:I1044"/>
    <mergeCell ref="J1043:J1044"/>
    <mergeCell ref="K1043:K1044"/>
    <mergeCell ref="G1041:G1042"/>
    <mergeCell ref="H1041:H1042"/>
    <mergeCell ref="I1041:I1042"/>
    <mergeCell ref="J1041:J1042"/>
    <mergeCell ref="K1041:K1042"/>
    <mergeCell ref="A1043:A1044"/>
    <mergeCell ref="B1043:B1044"/>
    <mergeCell ref="C1043:C1044"/>
    <mergeCell ref="D1043:D1044"/>
    <mergeCell ref="E1043:E1044"/>
    <mergeCell ref="H1039:H1040"/>
    <mergeCell ref="I1039:I1040"/>
    <mergeCell ref="J1039:J1040"/>
    <mergeCell ref="K1039:K1040"/>
    <mergeCell ref="A1041:A1042"/>
    <mergeCell ref="B1041:B1042"/>
    <mergeCell ref="C1041:C1042"/>
    <mergeCell ref="D1041:D1042"/>
    <mergeCell ref="E1041:E1042"/>
    <mergeCell ref="F1041:F1042"/>
    <mergeCell ref="F1047:F1048"/>
    <mergeCell ref="G1047:G1048"/>
    <mergeCell ref="H1047:H1048"/>
    <mergeCell ref="I1047:I1048"/>
    <mergeCell ref="J1047:J1048"/>
    <mergeCell ref="K1047:K1048"/>
    <mergeCell ref="G1045:G1046"/>
    <mergeCell ref="H1045:H1046"/>
    <mergeCell ref="I1045:I1046"/>
    <mergeCell ref="J1045:J1046"/>
    <mergeCell ref="K1045:K1046"/>
    <mergeCell ref="A1047:A1048"/>
    <mergeCell ref="B1047:B1048"/>
    <mergeCell ref="C1047:C1048"/>
    <mergeCell ref="D1047:D1048"/>
    <mergeCell ref="E1047:E1048"/>
    <mergeCell ref="A1045:A1046"/>
    <mergeCell ref="B1045:B1046"/>
    <mergeCell ref="C1045:C1046"/>
    <mergeCell ref="D1045:D1046"/>
    <mergeCell ref="E1045:E1046"/>
    <mergeCell ref="F1045:F1046"/>
    <mergeCell ref="F1051:F1052"/>
    <mergeCell ref="G1051:G1052"/>
    <mergeCell ref="H1051:H1052"/>
    <mergeCell ref="I1051:I1052"/>
    <mergeCell ref="J1051:J1052"/>
    <mergeCell ref="K1051:K1052"/>
    <mergeCell ref="G1049:G1050"/>
    <mergeCell ref="H1049:H1050"/>
    <mergeCell ref="I1049:I1050"/>
    <mergeCell ref="J1049:J1050"/>
    <mergeCell ref="K1049:K1050"/>
    <mergeCell ref="A1051:A1052"/>
    <mergeCell ref="B1051:B1052"/>
    <mergeCell ref="C1051:C1052"/>
    <mergeCell ref="D1051:D1052"/>
    <mergeCell ref="E1051:E1052"/>
    <mergeCell ref="A1049:A1050"/>
    <mergeCell ref="B1049:B1050"/>
    <mergeCell ref="C1049:C1050"/>
    <mergeCell ref="D1049:D1050"/>
    <mergeCell ref="E1049:E1050"/>
    <mergeCell ref="F1049:F1050"/>
    <mergeCell ref="F1055:F1056"/>
    <mergeCell ref="G1055:G1056"/>
    <mergeCell ref="H1055:H1056"/>
    <mergeCell ref="I1055:I1056"/>
    <mergeCell ref="J1055:J1056"/>
    <mergeCell ref="K1055:K1056"/>
    <mergeCell ref="G1053:G1054"/>
    <mergeCell ref="H1053:H1054"/>
    <mergeCell ref="I1053:I1054"/>
    <mergeCell ref="J1053:J1054"/>
    <mergeCell ref="K1053:K1054"/>
    <mergeCell ref="A1055:A1056"/>
    <mergeCell ref="B1055:B1056"/>
    <mergeCell ref="C1055:C1056"/>
    <mergeCell ref="D1055:D1056"/>
    <mergeCell ref="E1055:E1056"/>
    <mergeCell ref="A1053:A1054"/>
    <mergeCell ref="B1053:B1054"/>
    <mergeCell ref="C1053:C1054"/>
    <mergeCell ref="D1053:D1054"/>
    <mergeCell ref="E1053:E1054"/>
    <mergeCell ref="F1053:F1054"/>
    <mergeCell ref="F1059:F1060"/>
    <mergeCell ref="G1059:G1060"/>
    <mergeCell ref="H1059:H1060"/>
    <mergeCell ref="I1059:I1060"/>
    <mergeCell ref="J1059:J1060"/>
    <mergeCell ref="K1059:K1060"/>
    <mergeCell ref="G1057:G1058"/>
    <mergeCell ref="H1057:H1058"/>
    <mergeCell ref="I1057:I1058"/>
    <mergeCell ref="J1057:J1058"/>
    <mergeCell ref="K1057:K1058"/>
    <mergeCell ref="A1059:A1060"/>
    <mergeCell ref="B1059:B1060"/>
    <mergeCell ref="C1059:C1060"/>
    <mergeCell ref="D1059:D1060"/>
    <mergeCell ref="E1059:E1060"/>
    <mergeCell ref="A1057:A1058"/>
    <mergeCell ref="B1057:B1058"/>
    <mergeCell ref="C1057:C1058"/>
    <mergeCell ref="D1057:D1058"/>
    <mergeCell ref="E1057:E1058"/>
    <mergeCell ref="F1057:F1058"/>
    <mergeCell ref="H1065:H1066"/>
    <mergeCell ref="I1065:I1066"/>
    <mergeCell ref="J1065:J1066"/>
    <mergeCell ref="K1065:K1066"/>
    <mergeCell ref="A1067:A1068"/>
    <mergeCell ref="B1067:B1068"/>
    <mergeCell ref="C1067:C1068"/>
    <mergeCell ref="D1067:D1068"/>
    <mergeCell ref="E1067:E1068"/>
    <mergeCell ref="F1067:F1068"/>
    <mergeCell ref="G1061:G1062"/>
    <mergeCell ref="H1061:H1062"/>
    <mergeCell ref="I1061:I1062"/>
    <mergeCell ref="A1065:A1066"/>
    <mergeCell ref="B1065:B1066"/>
    <mergeCell ref="C1065:C1066"/>
    <mergeCell ref="D1065:D1066"/>
    <mergeCell ref="E1065:E1066"/>
    <mergeCell ref="F1065:F1066"/>
    <mergeCell ref="G1065:G1066"/>
    <mergeCell ref="A1061:A1062"/>
    <mergeCell ref="B1061:B1062"/>
    <mergeCell ref="C1061:C1062"/>
    <mergeCell ref="D1061:D1062"/>
    <mergeCell ref="E1061:E1062"/>
    <mergeCell ref="F1061:F1062"/>
    <mergeCell ref="F1075:F1076"/>
    <mergeCell ref="G1075:G1076"/>
    <mergeCell ref="H1075:H1076"/>
    <mergeCell ref="I1075:I1076"/>
    <mergeCell ref="J1075:J1076"/>
    <mergeCell ref="K1075:K1076"/>
    <mergeCell ref="G1073:G1074"/>
    <mergeCell ref="H1073:H1074"/>
    <mergeCell ref="I1073:I1074"/>
    <mergeCell ref="J1073:J1074"/>
    <mergeCell ref="K1073:K1074"/>
    <mergeCell ref="A1075:A1076"/>
    <mergeCell ref="B1075:B1076"/>
    <mergeCell ref="C1075:C1076"/>
    <mergeCell ref="D1075:D1076"/>
    <mergeCell ref="E1075:E1076"/>
    <mergeCell ref="G1067:G1068"/>
    <mergeCell ref="H1067:H1068"/>
    <mergeCell ref="I1067:I1068"/>
    <mergeCell ref="J1067:J1068"/>
    <mergeCell ref="A1073:A1074"/>
    <mergeCell ref="B1073:B1074"/>
    <mergeCell ref="C1073:C1074"/>
    <mergeCell ref="D1073:D1074"/>
    <mergeCell ref="E1073:E1074"/>
    <mergeCell ref="F1073:F1074"/>
    <mergeCell ref="F1079:F1080"/>
    <mergeCell ref="G1079:G1080"/>
    <mergeCell ref="H1079:H1080"/>
    <mergeCell ref="I1079:I1080"/>
    <mergeCell ref="J1079:J1080"/>
    <mergeCell ref="K1079:K1080"/>
    <mergeCell ref="G1077:G1078"/>
    <mergeCell ref="H1077:H1078"/>
    <mergeCell ref="I1077:I1078"/>
    <mergeCell ref="J1077:J1078"/>
    <mergeCell ref="K1077:K1078"/>
    <mergeCell ref="A1079:A1080"/>
    <mergeCell ref="B1079:B1080"/>
    <mergeCell ref="C1079:C1080"/>
    <mergeCell ref="D1079:D1080"/>
    <mergeCell ref="E1079:E1080"/>
    <mergeCell ref="A1077:A1078"/>
    <mergeCell ref="B1077:B1078"/>
    <mergeCell ref="C1077:C1078"/>
    <mergeCell ref="D1077:D1078"/>
    <mergeCell ref="E1077:E1078"/>
    <mergeCell ref="F1077:F1078"/>
    <mergeCell ref="F1083:F1084"/>
    <mergeCell ref="G1083:G1084"/>
    <mergeCell ref="H1083:H1084"/>
    <mergeCell ref="I1083:I1084"/>
    <mergeCell ref="J1083:J1084"/>
    <mergeCell ref="K1083:K1084"/>
    <mergeCell ref="G1081:G1082"/>
    <mergeCell ref="H1081:H1082"/>
    <mergeCell ref="I1081:I1082"/>
    <mergeCell ref="J1081:J1082"/>
    <mergeCell ref="K1081:K1082"/>
    <mergeCell ref="A1083:A1084"/>
    <mergeCell ref="B1083:B1084"/>
    <mergeCell ref="C1083:C1084"/>
    <mergeCell ref="D1083:D1084"/>
    <mergeCell ref="E1083:E1084"/>
    <mergeCell ref="A1081:A1082"/>
    <mergeCell ref="B1081:B1082"/>
    <mergeCell ref="C1081:C1082"/>
    <mergeCell ref="D1081:D1082"/>
    <mergeCell ref="E1081:E1082"/>
    <mergeCell ref="F1081:F1082"/>
    <mergeCell ref="F1087:F1088"/>
    <mergeCell ref="G1087:G1088"/>
    <mergeCell ref="H1087:H1088"/>
    <mergeCell ref="I1087:I1088"/>
    <mergeCell ref="J1087:J1088"/>
    <mergeCell ref="K1087:K1088"/>
    <mergeCell ref="G1085:G1086"/>
    <mergeCell ref="H1085:H1086"/>
    <mergeCell ref="I1085:I1086"/>
    <mergeCell ref="J1085:J1086"/>
    <mergeCell ref="K1085:K1086"/>
    <mergeCell ref="A1087:A1088"/>
    <mergeCell ref="B1087:B1088"/>
    <mergeCell ref="C1087:C1088"/>
    <mergeCell ref="D1087:D1088"/>
    <mergeCell ref="E1087:E1088"/>
    <mergeCell ref="A1085:A1086"/>
    <mergeCell ref="B1085:B1086"/>
    <mergeCell ref="C1085:C1086"/>
    <mergeCell ref="D1085:D1086"/>
    <mergeCell ref="E1085:E1086"/>
    <mergeCell ref="F1085:F1086"/>
    <mergeCell ref="F1091:F1092"/>
    <mergeCell ref="G1091:G1092"/>
    <mergeCell ref="H1091:H1092"/>
    <mergeCell ref="I1091:I1092"/>
    <mergeCell ref="J1091:J1092"/>
    <mergeCell ref="K1091:K1092"/>
    <mergeCell ref="G1089:G1090"/>
    <mergeCell ref="H1089:H1090"/>
    <mergeCell ref="I1089:I1090"/>
    <mergeCell ref="J1089:J1090"/>
    <mergeCell ref="K1089:K1090"/>
    <mergeCell ref="A1091:A1092"/>
    <mergeCell ref="B1091:B1092"/>
    <mergeCell ref="C1091:C1092"/>
    <mergeCell ref="D1091:D1092"/>
    <mergeCell ref="E1091:E1092"/>
    <mergeCell ref="A1089:A1090"/>
    <mergeCell ref="B1089:B1090"/>
    <mergeCell ref="C1089:C1090"/>
    <mergeCell ref="D1089:D1090"/>
    <mergeCell ref="E1089:E1090"/>
    <mergeCell ref="F1089:F1090"/>
    <mergeCell ref="F1095:F1096"/>
    <mergeCell ref="G1095:G1096"/>
    <mergeCell ref="H1095:H1096"/>
    <mergeCell ref="I1095:I1096"/>
    <mergeCell ref="J1095:J1096"/>
    <mergeCell ref="K1095:K1096"/>
    <mergeCell ref="G1093:G1094"/>
    <mergeCell ref="H1093:H1094"/>
    <mergeCell ref="I1093:I1094"/>
    <mergeCell ref="J1093:J1094"/>
    <mergeCell ref="K1093:K1094"/>
    <mergeCell ref="A1095:A1096"/>
    <mergeCell ref="B1095:B1096"/>
    <mergeCell ref="C1095:C1096"/>
    <mergeCell ref="D1095:D1096"/>
    <mergeCell ref="E1095:E1096"/>
    <mergeCell ref="A1093:A1094"/>
    <mergeCell ref="B1093:B1094"/>
    <mergeCell ref="C1093:C1094"/>
    <mergeCell ref="D1093:D1094"/>
    <mergeCell ref="E1093:E1094"/>
    <mergeCell ref="F1093:F1094"/>
    <mergeCell ref="F1099:F1100"/>
    <mergeCell ref="G1099:G1100"/>
    <mergeCell ref="H1099:H1100"/>
    <mergeCell ref="I1099:I1100"/>
    <mergeCell ref="J1099:J1100"/>
    <mergeCell ref="K1099:K1100"/>
    <mergeCell ref="G1097:G1098"/>
    <mergeCell ref="H1097:H1098"/>
    <mergeCell ref="I1097:I1098"/>
    <mergeCell ref="J1097:J1098"/>
    <mergeCell ref="K1097:K1098"/>
    <mergeCell ref="A1099:A1100"/>
    <mergeCell ref="B1099:B1100"/>
    <mergeCell ref="C1099:C1100"/>
    <mergeCell ref="D1099:D1100"/>
    <mergeCell ref="E1099:E1100"/>
    <mergeCell ref="A1097:A1098"/>
    <mergeCell ref="B1097:B1098"/>
    <mergeCell ref="C1097:C1098"/>
    <mergeCell ref="D1097:D1098"/>
    <mergeCell ref="E1097:E1098"/>
    <mergeCell ref="F1097:F1098"/>
    <mergeCell ref="F1103:F1104"/>
    <mergeCell ref="G1103:G1104"/>
    <mergeCell ref="H1103:H1104"/>
    <mergeCell ref="I1103:I1104"/>
    <mergeCell ref="J1103:J1104"/>
    <mergeCell ref="K1103:K1104"/>
    <mergeCell ref="G1101:G1102"/>
    <mergeCell ref="H1101:H1102"/>
    <mergeCell ref="I1101:I1102"/>
    <mergeCell ref="J1101:J1102"/>
    <mergeCell ref="K1101:K1102"/>
    <mergeCell ref="A1103:A1104"/>
    <mergeCell ref="B1103:B1104"/>
    <mergeCell ref="C1103:C1104"/>
    <mergeCell ref="D1103:D1104"/>
    <mergeCell ref="E1103:E1104"/>
    <mergeCell ref="A1101:A1102"/>
    <mergeCell ref="B1101:B1102"/>
    <mergeCell ref="C1101:C1102"/>
    <mergeCell ref="D1101:D1102"/>
    <mergeCell ref="E1101:E1102"/>
    <mergeCell ref="F1101:F1102"/>
    <mergeCell ref="F1107:F1108"/>
    <mergeCell ref="G1107:G1108"/>
    <mergeCell ref="H1107:H1108"/>
    <mergeCell ref="I1107:I1108"/>
    <mergeCell ref="J1107:J1108"/>
    <mergeCell ref="K1107:K1108"/>
    <mergeCell ref="G1105:G1106"/>
    <mergeCell ref="H1105:H1106"/>
    <mergeCell ref="I1105:I1106"/>
    <mergeCell ref="J1105:J1106"/>
    <mergeCell ref="K1105:K1106"/>
    <mergeCell ref="A1107:A1108"/>
    <mergeCell ref="B1107:B1108"/>
    <mergeCell ref="C1107:C1108"/>
    <mergeCell ref="D1107:D1108"/>
    <mergeCell ref="E1107:E1108"/>
    <mergeCell ref="A1105:A1106"/>
    <mergeCell ref="B1105:B1106"/>
    <mergeCell ref="C1105:C1106"/>
    <mergeCell ref="D1105:D1106"/>
    <mergeCell ref="E1105:E1106"/>
    <mergeCell ref="F1105:F1106"/>
    <mergeCell ref="I1114:I1115"/>
    <mergeCell ref="J1114:J1115"/>
    <mergeCell ref="K1114:K1115"/>
    <mergeCell ref="A1116:A1117"/>
    <mergeCell ref="B1116:B1117"/>
    <mergeCell ref="C1116:C1117"/>
    <mergeCell ref="D1116:D1117"/>
    <mergeCell ref="E1116:E1117"/>
    <mergeCell ref="F1116:F1117"/>
    <mergeCell ref="G1116:G1117"/>
    <mergeCell ref="G1109:G1110"/>
    <mergeCell ref="H1109:H1110"/>
    <mergeCell ref="A1114:A1115"/>
    <mergeCell ref="B1114:B1115"/>
    <mergeCell ref="C1114:C1115"/>
    <mergeCell ref="D1114:D1115"/>
    <mergeCell ref="E1114:E1115"/>
    <mergeCell ref="F1114:F1115"/>
    <mergeCell ref="G1114:G1115"/>
    <mergeCell ref="H1114:H1115"/>
    <mergeCell ref="A1109:A1110"/>
    <mergeCell ref="B1109:B1110"/>
    <mergeCell ref="C1109:C1110"/>
    <mergeCell ref="D1109:D1110"/>
    <mergeCell ref="E1109:E1110"/>
    <mergeCell ref="F1109:F1110"/>
    <mergeCell ref="G1118:G1119"/>
    <mergeCell ref="H1118:H1119"/>
    <mergeCell ref="I1118:I1119"/>
    <mergeCell ref="J1118:J1119"/>
    <mergeCell ref="K1118:K1119"/>
    <mergeCell ref="A1120:A1121"/>
    <mergeCell ref="B1120:B1121"/>
    <mergeCell ref="C1120:C1121"/>
    <mergeCell ref="D1120:D1121"/>
    <mergeCell ref="E1120:E1121"/>
    <mergeCell ref="H1116:H1117"/>
    <mergeCell ref="I1116:I1117"/>
    <mergeCell ref="J1116:J1117"/>
    <mergeCell ref="K1116:K1117"/>
    <mergeCell ref="A1118:A1119"/>
    <mergeCell ref="B1118:B1119"/>
    <mergeCell ref="C1118:C1119"/>
    <mergeCell ref="D1118:D1119"/>
    <mergeCell ref="E1118:E1119"/>
    <mergeCell ref="F1118:F1119"/>
    <mergeCell ref="G1122:G1123"/>
    <mergeCell ref="H1122:H1123"/>
    <mergeCell ref="I1122:I1123"/>
    <mergeCell ref="J1122:J1123"/>
    <mergeCell ref="K1122:K1123"/>
    <mergeCell ref="A1124:A1125"/>
    <mergeCell ref="B1124:B1125"/>
    <mergeCell ref="C1124:C1125"/>
    <mergeCell ref="D1124:D1125"/>
    <mergeCell ref="E1124:E1125"/>
    <mergeCell ref="A1122:A1123"/>
    <mergeCell ref="B1122:B1123"/>
    <mergeCell ref="C1122:C1123"/>
    <mergeCell ref="D1122:D1123"/>
    <mergeCell ref="E1122:E1123"/>
    <mergeCell ref="F1122:F1123"/>
    <mergeCell ref="F1120:F1121"/>
    <mergeCell ref="G1120:G1121"/>
    <mergeCell ref="H1120:H1121"/>
    <mergeCell ref="I1120:I1121"/>
    <mergeCell ref="J1120:J1121"/>
    <mergeCell ref="K1120:K1121"/>
    <mergeCell ref="G1126:G1127"/>
    <mergeCell ref="H1126:H1127"/>
    <mergeCell ref="I1126:I1127"/>
    <mergeCell ref="J1126:J1127"/>
    <mergeCell ref="K1126:K1127"/>
    <mergeCell ref="A1128:A1129"/>
    <mergeCell ref="B1128:B1129"/>
    <mergeCell ref="C1128:C1129"/>
    <mergeCell ref="D1128:D1129"/>
    <mergeCell ref="E1128:E1129"/>
    <mergeCell ref="A1126:A1127"/>
    <mergeCell ref="B1126:B1127"/>
    <mergeCell ref="C1126:C1127"/>
    <mergeCell ref="D1126:D1127"/>
    <mergeCell ref="E1126:E1127"/>
    <mergeCell ref="F1126:F1127"/>
    <mergeCell ref="F1124:F1125"/>
    <mergeCell ref="G1124:G1125"/>
    <mergeCell ref="H1124:H1125"/>
    <mergeCell ref="I1124:I1125"/>
    <mergeCell ref="J1124:J1125"/>
    <mergeCell ref="K1124:K1125"/>
    <mergeCell ref="G1130:G1131"/>
    <mergeCell ref="H1130:H1131"/>
    <mergeCell ref="I1130:I1131"/>
    <mergeCell ref="J1130:J1131"/>
    <mergeCell ref="K1130:K1131"/>
    <mergeCell ref="A1132:A1133"/>
    <mergeCell ref="B1132:B1133"/>
    <mergeCell ref="C1132:C1133"/>
    <mergeCell ref="D1132:D1133"/>
    <mergeCell ref="E1132:E1133"/>
    <mergeCell ref="A1130:A1131"/>
    <mergeCell ref="B1130:B1131"/>
    <mergeCell ref="C1130:C1131"/>
    <mergeCell ref="D1130:D1131"/>
    <mergeCell ref="E1130:E1131"/>
    <mergeCell ref="F1130:F1131"/>
    <mergeCell ref="F1128:F1129"/>
    <mergeCell ref="G1128:G1129"/>
    <mergeCell ref="H1128:H1129"/>
    <mergeCell ref="I1128:I1129"/>
    <mergeCell ref="J1128:J1129"/>
    <mergeCell ref="K1128:K1129"/>
    <mergeCell ref="G1134:G1135"/>
    <mergeCell ref="H1134:H1135"/>
    <mergeCell ref="I1134:I1135"/>
    <mergeCell ref="J1134:J1135"/>
    <mergeCell ref="K1134:K1135"/>
    <mergeCell ref="A1136:A1137"/>
    <mergeCell ref="B1136:B1137"/>
    <mergeCell ref="C1136:C1137"/>
    <mergeCell ref="D1136:D1137"/>
    <mergeCell ref="E1136:E1137"/>
    <mergeCell ref="A1134:A1135"/>
    <mergeCell ref="B1134:B1135"/>
    <mergeCell ref="C1134:C1135"/>
    <mergeCell ref="D1134:D1135"/>
    <mergeCell ref="E1134:E1135"/>
    <mergeCell ref="F1134:F1135"/>
    <mergeCell ref="F1132:F1133"/>
    <mergeCell ref="G1132:G1133"/>
    <mergeCell ref="H1132:H1133"/>
    <mergeCell ref="I1132:I1133"/>
    <mergeCell ref="J1132:J1133"/>
    <mergeCell ref="K1132:K1133"/>
    <mergeCell ref="G1138:G1139"/>
    <mergeCell ref="H1138:H1139"/>
    <mergeCell ref="I1138:I1139"/>
    <mergeCell ref="J1138:J1139"/>
    <mergeCell ref="K1138:K1139"/>
    <mergeCell ref="A1140:A1141"/>
    <mergeCell ref="B1140:B1141"/>
    <mergeCell ref="C1140:C1141"/>
    <mergeCell ref="D1140:D1141"/>
    <mergeCell ref="E1140:E1141"/>
    <mergeCell ref="A1138:A1139"/>
    <mergeCell ref="B1138:B1139"/>
    <mergeCell ref="C1138:C1139"/>
    <mergeCell ref="D1138:D1139"/>
    <mergeCell ref="E1138:E1139"/>
    <mergeCell ref="F1138:F1139"/>
    <mergeCell ref="F1136:F1137"/>
    <mergeCell ref="G1136:G1137"/>
    <mergeCell ref="H1136:H1137"/>
    <mergeCell ref="I1136:I1137"/>
    <mergeCell ref="J1136:J1137"/>
    <mergeCell ref="K1136:K1137"/>
    <mergeCell ref="G1142:G1143"/>
    <mergeCell ref="H1142:H1143"/>
    <mergeCell ref="I1142:I1143"/>
    <mergeCell ref="J1142:J1143"/>
    <mergeCell ref="K1142:K1143"/>
    <mergeCell ref="A1144:A1145"/>
    <mergeCell ref="B1144:B1145"/>
    <mergeCell ref="C1144:C1145"/>
    <mergeCell ref="D1144:D1145"/>
    <mergeCell ref="E1144:E1145"/>
    <mergeCell ref="A1142:A1143"/>
    <mergeCell ref="B1142:B1143"/>
    <mergeCell ref="C1142:C1143"/>
    <mergeCell ref="D1142:D1143"/>
    <mergeCell ref="E1142:E1143"/>
    <mergeCell ref="F1142:F1143"/>
    <mergeCell ref="F1140:F1141"/>
    <mergeCell ref="G1140:G1141"/>
    <mergeCell ref="H1140:H1141"/>
    <mergeCell ref="I1140:I1141"/>
    <mergeCell ref="J1140:J1141"/>
    <mergeCell ref="K1140:K1141"/>
    <mergeCell ref="G1146:G1147"/>
    <mergeCell ref="H1146:H1147"/>
    <mergeCell ref="I1146:I1147"/>
    <mergeCell ref="J1146:J1147"/>
    <mergeCell ref="K1146:K1147"/>
    <mergeCell ref="A1148:A1149"/>
    <mergeCell ref="B1148:B1149"/>
    <mergeCell ref="C1148:C1149"/>
    <mergeCell ref="D1148:D1149"/>
    <mergeCell ref="E1148:E1149"/>
    <mergeCell ref="A1146:A1147"/>
    <mergeCell ref="B1146:B1147"/>
    <mergeCell ref="C1146:C1147"/>
    <mergeCell ref="D1146:D1147"/>
    <mergeCell ref="E1146:E1147"/>
    <mergeCell ref="F1146:F1147"/>
    <mergeCell ref="F1144:F1145"/>
    <mergeCell ref="G1144:G1145"/>
    <mergeCell ref="H1144:H1145"/>
    <mergeCell ref="I1144:I1145"/>
    <mergeCell ref="J1144:J1145"/>
    <mergeCell ref="K1144:K1145"/>
    <mergeCell ref="G1150:G1151"/>
    <mergeCell ref="H1150:H1151"/>
    <mergeCell ref="I1150:I1151"/>
    <mergeCell ref="J1150:J1151"/>
    <mergeCell ref="K1150:K1151"/>
    <mergeCell ref="A1152:A1153"/>
    <mergeCell ref="B1152:B1153"/>
    <mergeCell ref="C1152:C1153"/>
    <mergeCell ref="D1152:D1153"/>
    <mergeCell ref="E1152:E1153"/>
    <mergeCell ref="A1150:A1151"/>
    <mergeCell ref="B1150:B1151"/>
    <mergeCell ref="C1150:C1151"/>
    <mergeCell ref="D1150:D1151"/>
    <mergeCell ref="E1150:E1151"/>
    <mergeCell ref="F1150:F1151"/>
    <mergeCell ref="F1148:F1149"/>
    <mergeCell ref="G1148:G1149"/>
    <mergeCell ref="H1148:H1149"/>
    <mergeCell ref="I1148:I1149"/>
    <mergeCell ref="J1148:J1149"/>
    <mergeCell ref="K1148:K1149"/>
    <mergeCell ref="F1158:F1159"/>
    <mergeCell ref="G1158:G1159"/>
    <mergeCell ref="H1158:H1159"/>
    <mergeCell ref="I1158:I1159"/>
    <mergeCell ref="J1158:J1159"/>
    <mergeCell ref="K1158:K1159"/>
    <mergeCell ref="G1156:G1157"/>
    <mergeCell ref="H1156:H1157"/>
    <mergeCell ref="I1156:I1157"/>
    <mergeCell ref="J1156:J1157"/>
    <mergeCell ref="K1156:K1157"/>
    <mergeCell ref="A1158:A1159"/>
    <mergeCell ref="B1158:B1159"/>
    <mergeCell ref="C1158:C1159"/>
    <mergeCell ref="D1158:D1159"/>
    <mergeCell ref="E1158:E1159"/>
    <mergeCell ref="F1152:F1153"/>
    <mergeCell ref="G1152:G1153"/>
    <mergeCell ref="H1152:H1153"/>
    <mergeCell ref="I1152:I1153"/>
    <mergeCell ref="A1156:A1157"/>
    <mergeCell ref="B1156:B1157"/>
    <mergeCell ref="C1156:C1157"/>
    <mergeCell ref="D1156:D1157"/>
    <mergeCell ref="E1156:E1157"/>
    <mergeCell ref="F1156:F1157"/>
    <mergeCell ref="F1162:F1163"/>
    <mergeCell ref="G1162:G1163"/>
    <mergeCell ref="H1162:H1163"/>
    <mergeCell ref="I1162:I1163"/>
    <mergeCell ref="J1162:J1163"/>
    <mergeCell ref="K1162:K1163"/>
    <mergeCell ref="G1160:G1161"/>
    <mergeCell ref="H1160:H1161"/>
    <mergeCell ref="I1160:I1161"/>
    <mergeCell ref="J1160:J1161"/>
    <mergeCell ref="K1160:K1161"/>
    <mergeCell ref="A1162:A1163"/>
    <mergeCell ref="B1162:B1163"/>
    <mergeCell ref="C1162:C1163"/>
    <mergeCell ref="D1162:D1163"/>
    <mergeCell ref="E1162:E1163"/>
    <mergeCell ref="A1160:A1161"/>
    <mergeCell ref="B1160:B1161"/>
    <mergeCell ref="C1160:C1161"/>
    <mergeCell ref="D1160:D1161"/>
    <mergeCell ref="E1160:E1161"/>
    <mergeCell ref="F1160:F1161"/>
    <mergeCell ref="F1166:F1167"/>
    <mergeCell ref="G1166:G1167"/>
    <mergeCell ref="H1166:H1167"/>
    <mergeCell ref="I1166:I1167"/>
    <mergeCell ref="J1166:J1167"/>
    <mergeCell ref="K1166:K1167"/>
    <mergeCell ref="G1164:G1165"/>
    <mergeCell ref="H1164:H1165"/>
    <mergeCell ref="I1164:I1165"/>
    <mergeCell ref="J1164:J1165"/>
    <mergeCell ref="K1164:K1165"/>
    <mergeCell ref="A1166:A1167"/>
    <mergeCell ref="B1166:B1167"/>
    <mergeCell ref="C1166:C1167"/>
    <mergeCell ref="D1166:D1167"/>
    <mergeCell ref="E1166:E1167"/>
    <mergeCell ref="A1164:A1165"/>
    <mergeCell ref="B1164:B1165"/>
    <mergeCell ref="C1164:C1165"/>
    <mergeCell ref="D1164:D1165"/>
    <mergeCell ref="E1164:E1165"/>
    <mergeCell ref="F1164:F1165"/>
    <mergeCell ref="F1170:F1171"/>
    <mergeCell ref="G1170:G1171"/>
    <mergeCell ref="H1170:H1171"/>
    <mergeCell ref="I1170:I1171"/>
    <mergeCell ref="J1170:J1171"/>
    <mergeCell ref="K1170:K1171"/>
    <mergeCell ref="G1168:G1169"/>
    <mergeCell ref="H1168:H1169"/>
    <mergeCell ref="I1168:I1169"/>
    <mergeCell ref="J1168:J1169"/>
    <mergeCell ref="K1168:K1169"/>
    <mergeCell ref="A1170:A1171"/>
    <mergeCell ref="B1170:B1171"/>
    <mergeCell ref="C1170:C1171"/>
    <mergeCell ref="D1170:D1171"/>
    <mergeCell ref="E1170:E1171"/>
    <mergeCell ref="A1168:A1169"/>
    <mergeCell ref="B1168:B1169"/>
    <mergeCell ref="C1168:C1169"/>
    <mergeCell ref="D1168:D1169"/>
    <mergeCell ref="E1168:E1169"/>
    <mergeCell ref="F1168:F1169"/>
    <mergeCell ref="F1174:F1175"/>
    <mergeCell ref="G1174:G1175"/>
    <mergeCell ref="H1174:H1175"/>
    <mergeCell ref="I1174:I1175"/>
    <mergeCell ref="J1174:J1175"/>
    <mergeCell ref="K1174:K1175"/>
    <mergeCell ref="G1172:G1173"/>
    <mergeCell ref="H1172:H1173"/>
    <mergeCell ref="I1172:I1173"/>
    <mergeCell ref="J1172:J1173"/>
    <mergeCell ref="K1172:K1173"/>
    <mergeCell ref="A1174:A1175"/>
    <mergeCell ref="B1174:B1175"/>
    <mergeCell ref="C1174:C1175"/>
    <mergeCell ref="D1174:D1175"/>
    <mergeCell ref="E1174:E1175"/>
    <mergeCell ref="A1172:A1173"/>
    <mergeCell ref="B1172:B1173"/>
    <mergeCell ref="C1172:C1173"/>
    <mergeCell ref="D1172:D1173"/>
    <mergeCell ref="E1172:E1173"/>
    <mergeCell ref="F1172:F1173"/>
    <mergeCell ref="F1178:F1179"/>
    <mergeCell ref="G1178:G1179"/>
    <mergeCell ref="H1178:H1179"/>
    <mergeCell ref="I1178:I1179"/>
    <mergeCell ref="J1178:J1179"/>
    <mergeCell ref="K1178:K1179"/>
    <mergeCell ref="G1176:G1177"/>
    <mergeCell ref="H1176:H1177"/>
    <mergeCell ref="I1176:I1177"/>
    <mergeCell ref="J1176:J1177"/>
    <mergeCell ref="K1176:K1177"/>
    <mergeCell ref="A1178:A1179"/>
    <mergeCell ref="B1178:B1179"/>
    <mergeCell ref="C1178:C1179"/>
    <mergeCell ref="D1178:D1179"/>
    <mergeCell ref="E1178:E1179"/>
    <mergeCell ref="A1176:A1177"/>
    <mergeCell ref="B1176:B1177"/>
    <mergeCell ref="C1176:C1177"/>
    <mergeCell ref="D1176:D1177"/>
    <mergeCell ref="E1176:E1177"/>
    <mergeCell ref="F1176:F1177"/>
    <mergeCell ref="F1182:F1183"/>
    <mergeCell ref="G1182:G1183"/>
    <mergeCell ref="H1182:H1183"/>
    <mergeCell ref="I1182:I1183"/>
    <mergeCell ref="J1182:J1183"/>
    <mergeCell ref="K1182:K1183"/>
    <mergeCell ref="G1180:G1181"/>
    <mergeCell ref="H1180:H1181"/>
    <mergeCell ref="I1180:I1181"/>
    <mergeCell ref="J1180:J1181"/>
    <mergeCell ref="K1180:K1181"/>
    <mergeCell ref="A1182:A1183"/>
    <mergeCell ref="B1182:B1183"/>
    <mergeCell ref="C1182:C1183"/>
    <mergeCell ref="D1182:D1183"/>
    <mergeCell ref="E1182:E1183"/>
    <mergeCell ref="A1180:A1181"/>
    <mergeCell ref="B1180:B1181"/>
    <mergeCell ref="C1180:C1181"/>
    <mergeCell ref="D1180:D1181"/>
    <mergeCell ref="E1180:E1181"/>
    <mergeCell ref="F1180:F1181"/>
    <mergeCell ref="F1186:F1187"/>
    <mergeCell ref="G1186:G1187"/>
    <mergeCell ref="H1186:H1187"/>
    <mergeCell ref="I1186:I1187"/>
    <mergeCell ref="J1186:J1187"/>
    <mergeCell ref="K1186:K1187"/>
    <mergeCell ref="G1184:G1185"/>
    <mergeCell ref="H1184:H1185"/>
    <mergeCell ref="I1184:I1185"/>
    <mergeCell ref="J1184:J1185"/>
    <mergeCell ref="K1184:K1185"/>
    <mergeCell ref="A1186:A1187"/>
    <mergeCell ref="B1186:B1187"/>
    <mergeCell ref="C1186:C1187"/>
    <mergeCell ref="D1186:D1187"/>
    <mergeCell ref="E1186:E1187"/>
    <mergeCell ref="A1184:A1185"/>
    <mergeCell ref="B1184:B1185"/>
    <mergeCell ref="C1184:C1185"/>
    <mergeCell ref="D1184:D1185"/>
    <mergeCell ref="E1184:E1185"/>
    <mergeCell ref="F1184:F1185"/>
    <mergeCell ref="I1192:I1193"/>
    <mergeCell ref="J1192:J1193"/>
    <mergeCell ref="K1192:K1193"/>
    <mergeCell ref="A1194:A1195"/>
    <mergeCell ref="B1194:B1195"/>
    <mergeCell ref="C1194:C1195"/>
    <mergeCell ref="D1194:D1195"/>
    <mergeCell ref="E1194:E1195"/>
    <mergeCell ref="F1194:F1195"/>
    <mergeCell ref="G1194:G1195"/>
    <mergeCell ref="G1188:G1189"/>
    <mergeCell ref="H1188:H1189"/>
    <mergeCell ref="A1192:A1193"/>
    <mergeCell ref="B1192:B1193"/>
    <mergeCell ref="C1192:C1193"/>
    <mergeCell ref="D1192:D1193"/>
    <mergeCell ref="E1192:E1193"/>
    <mergeCell ref="F1192:F1193"/>
    <mergeCell ref="G1192:G1193"/>
    <mergeCell ref="H1192:H1193"/>
    <mergeCell ref="A1188:A1189"/>
    <mergeCell ref="B1188:B1189"/>
    <mergeCell ref="C1188:C1189"/>
    <mergeCell ref="D1188:D1189"/>
    <mergeCell ref="E1188:E1189"/>
    <mergeCell ref="F1188:F1189"/>
    <mergeCell ref="F1198:F1199"/>
    <mergeCell ref="G1198:G1199"/>
    <mergeCell ref="H1198:H1199"/>
    <mergeCell ref="I1198:I1199"/>
    <mergeCell ref="J1198:J1199"/>
    <mergeCell ref="K1198:K1199"/>
    <mergeCell ref="G1196:G1197"/>
    <mergeCell ref="H1196:H1197"/>
    <mergeCell ref="I1196:I1197"/>
    <mergeCell ref="J1196:J1197"/>
    <mergeCell ref="K1196:K1197"/>
    <mergeCell ref="A1198:A1199"/>
    <mergeCell ref="B1198:B1199"/>
    <mergeCell ref="C1198:C1199"/>
    <mergeCell ref="D1198:D1199"/>
    <mergeCell ref="E1198:E1199"/>
    <mergeCell ref="H1194:H1195"/>
    <mergeCell ref="I1194:I1195"/>
    <mergeCell ref="J1194:J1195"/>
    <mergeCell ref="K1194:K1195"/>
    <mergeCell ref="A1196:A1197"/>
    <mergeCell ref="B1196:B1197"/>
    <mergeCell ref="C1196:C1197"/>
    <mergeCell ref="D1196:D1197"/>
    <mergeCell ref="E1196:E1197"/>
    <mergeCell ref="F1196:F1197"/>
    <mergeCell ref="F1202:F1203"/>
    <mergeCell ref="G1202:G1203"/>
    <mergeCell ref="H1202:H1203"/>
    <mergeCell ref="I1202:I1203"/>
    <mergeCell ref="J1202:J1203"/>
    <mergeCell ref="K1202:K1203"/>
    <mergeCell ref="G1200:G1201"/>
    <mergeCell ref="H1200:H1201"/>
    <mergeCell ref="I1200:I1201"/>
    <mergeCell ref="J1200:J1201"/>
    <mergeCell ref="K1200:K1201"/>
    <mergeCell ref="A1202:A1203"/>
    <mergeCell ref="B1202:B1203"/>
    <mergeCell ref="C1202:C1203"/>
    <mergeCell ref="D1202:D1203"/>
    <mergeCell ref="E1202:E1203"/>
    <mergeCell ref="A1200:A1201"/>
    <mergeCell ref="B1200:B1201"/>
    <mergeCell ref="C1200:C1201"/>
    <mergeCell ref="D1200:D1201"/>
    <mergeCell ref="E1200:E1201"/>
    <mergeCell ref="F1200:F1201"/>
    <mergeCell ref="F1206:F1207"/>
    <mergeCell ref="G1206:G1207"/>
    <mergeCell ref="H1206:H1207"/>
    <mergeCell ref="A1209:A1210"/>
    <mergeCell ref="B1209:B1210"/>
    <mergeCell ref="C1209:C1210"/>
    <mergeCell ref="D1209:D1210"/>
    <mergeCell ref="E1209:E1210"/>
    <mergeCell ref="F1209:F1210"/>
    <mergeCell ref="G1209:G1210"/>
    <mergeCell ref="G1204:G1205"/>
    <mergeCell ref="H1204:H1205"/>
    <mergeCell ref="I1204:I1205"/>
    <mergeCell ref="J1204:J1205"/>
    <mergeCell ref="K1204:K1205"/>
    <mergeCell ref="A1206:A1207"/>
    <mergeCell ref="B1206:B1207"/>
    <mergeCell ref="C1206:C1207"/>
    <mergeCell ref="D1206:D1207"/>
    <mergeCell ref="E1206:E1207"/>
    <mergeCell ref="A1204:A1205"/>
    <mergeCell ref="B1204:B1205"/>
    <mergeCell ref="C1204:C1205"/>
    <mergeCell ref="D1204:D1205"/>
    <mergeCell ref="E1204:E1205"/>
    <mergeCell ref="F1204:F1205"/>
    <mergeCell ref="I1213:I1214"/>
    <mergeCell ref="J1213:J1214"/>
    <mergeCell ref="K1213:K1214"/>
    <mergeCell ref="A1215:A1216"/>
    <mergeCell ref="B1215:B1216"/>
    <mergeCell ref="C1215:C1216"/>
    <mergeCell ref="D1215:D1216"/>
    <mergeCell ref="E1215:E1216"/>
    <mergeCell ref="F1215:F1216"/>
    <mergeCell ref="G1215:G1216"/>
    <mergeCell ref="H1209:H1210"/>
    <mergeCell ref="A1213:A1214"/>
    <mergeCell ref="B1213:B1214"/>
    <mergeCell ref="C1213:C1214"/>
    <mergeCell ref="D1213:D1214"/>
    <mergeCell ref="E1213:E1214"/>
    <mergeCell ref="F1213:F1214"/>
    <mergeCell ref="G1213:G1214"/>
    <mergeCell ref="H1213:H1214"/>
    <mergeCell ref="F1219:F1220"/>
    <mergeCell ref="G1219:G1220"/>
    <mergeCell ref="H1219:H1220"/>
    <mergeCell ref="I1219:I1220"/>
    <mergeCell ref="J1219:J1220"/>
    <mergeCell ref="K1219:K1220"/>
    <mergeCell ref="G1217:G1218"/>
    <mergeCell ref="H1217:H1218"/>
    <mergeCell ref="I1217:I1218"/>
    <mergeCell ref="J1217:J1218"/>
    <mergeCell ref="K1217:K1218"/>
    <mergeCell ref="A1219:A1220"/>
    <mergeCell ref="B1219:B1220"/>
    <mergeCell ref="C1219:C1220"/>
    <mergeCell ref="D1219:D1220"/>
    <mergeCell ref="E1219:E1220"/>
    <mergeCell ref="H1215:H1216"/>
    <mergeCell ref="I1215:I1216"/>
    <mergeCell ref="J1215:J1216"/>
    <mergeCell ref="K1215:K1216"/>
    <mergeCell ref="A1217:A1218"/>
    <mergeCell ref="B1217:B1218"/>
    <mergeCell ref="C1217:C1218"/>
    <mergeCell ref="D1217:D1218"/>
    <mergeCell ref="E1217:E1218"/>
    <mergeCell ref="F1217:F1218"/>
    <mergeCell ref="F1223:F1224"/>
    <mergeCell ref="G1223:G1224"/>
    <mergeCell ref="H1223:H1224"/>
    <mergeCell ref="I1223:I1224"/>
    <mergeCell ref="J1223:J1224"/>
    <mergeCell ref="K1223:K1224"/>
    <mergeCell ref="G1221:G1222"/>
    <mergeCell ref="H1221:H1222"/>
    <mergeCell ref="I1221:I1222"/>
    <mergeCell ref="J1221:J1222"/>
    <mergeCell ref="K1221:K1222"/>
    <mergeCell ref="A1223:A1224"/>
    <mergeCell ref="B1223:B1224"/>
    <mergeCell ref="C1223:C1224"/>
    <mergeCell ref="D1223:D1224"/>
    <mergeCell ref="E1223:E1224"/>
    <mergeCell ref="A1221:A1222"/>
    <mergeCell ref="B1221:B1222"/>
    <mergeCell ref="C1221:C1222"/>
    <mergeCell ref="D1221:D1222"/>
    <mergeCell ref="E1221:E1222"/>
    <mergeCell ref="F1221:F1222"/>
    <mergeCell ref="F1227:F1228"/>
    <mergeCell ref="G1227:G1228"/>
    <mergeCell ref="H1227:H1228"/>
    <mergeCell ref="I1227:I1228"/>
    <mergeCell ref="J1227:J1228"/>
    <mergeCell ref="K1227:K1228"/>
    <mergeCell ref="G1225:G1226"/>
    <mergeCell ref="H1225:H1226"/>
    <mergeCell ref="I1225:I1226"/>
    <mergeCell ref="J1225:J1226"/>
    <mergeCell ref="K1225:K1226"/>
    <mergeCell ref="A1227:A1228"/>
    <mergeCell ref="B1227:B1228"/>
    <mergeCell ref="C1227:C1228"/>
    <mergeCell ref="D1227:D1228"/>
    <mergeCell ref="E1227:E1228"/>
    <mergeCell ref="A1225:A1226"/>
    <mergeCell ref="B1225:B1226"/>
    <mergeCell ref="C1225:C1226"/>
    <mergeCell ref="D1225:D1226"/>
    <mergeCell ref="E1225:E1226"/>
    <mergeCell ref="F1225:F1226"/>
    <mergeCell ref="F1231:F1232"/>
    <mergeCell ref="G1231:G1232"/>
    <mergeCell ref="H1231:H1232"/>
    <mergeCell ref="I1231:I1232"/>
    <mergeCell ref="J1231:J1232"/>
    <mergeCell ref="K1231:K1232"/>
    <mergeCell ref="G1229:G1230"/>
    <mergeCell ref="H1229:H1230"/>
    <mergeCell ref="I1229:I1230"/>
    <mergeCell ref="J1229:J1230"/>
    <mergeCell ref="K1229:K1230"/>
    <mergeCell ref="A1231:A1232"/>
    <mergeCell ref="B1231:B1232"/>
    <mergeCell ref="C1231:C1232"/>
    <mergeCell ref="D1231:D1232"/>
    <mergeCell ref="E1231:E1232"/>
    <mergeCell ref="A1229:A1230"/>
    <mergeCell ref="B1229:B1230"/>
    <mergeCell ref="C1229:C1230"/>
    <mergeCell ref="D1229:D1230"/>
    <mergeCell ref="E1229:E1230"/>
    <mergeCell ref="F1229:F1230"/>
    <mergeCell ref="I1237:I1238"/>
    <mergeCell ref="J1237:J1238"/>
    <mergeCell ref="K1237:K1238"/>
    <mergeCell ref="A1239:A1240"/>
    <mergeCell ref="B1239:B1240"/>
    <mergeCell ref="C1239:C1240"/>
    <mergeCell ref="D1239:D1240"/>
    <mergeCell ref="E1239:E1240"/>
    <mergeCell ref="F1239:F1240"/>
    <mergeCell ref="G1239:G1240"/>
    <mergeCell ref="G1233:G1234"/>
    <mergeCell ref="H1233:H1234"/>
    <mergeCell ref="A1237:A1238"/>
    <mergeCell ref="B1237:B1238"/>
    <mergeCell ref="C1237:C1238"/>
    <mergeCell ref="D1237:D1238"/>
    <mergeCell ref="E1237:E1238"/>
    <mergeCell ref="F1237:F1238"/>
    <mergeCell ref="G1237:G1238"/>
    <mergeCell ref="H1237:H1238"/>
    <mergeCell ref="A1233:A1234"/>
    <mergeCell ref="B1233:B1234"/>
    <mergeCell ref="C1233:C1234"/>
    <mergeCell ref="D1233:D1234"/>
    <mergeCell ref="E1233:E1234"/>
    <mergeCell ref="F1233:F1234"/>
    <mergeCell ref="F1243:F1244"/>
    <mergeCell ref="G1243:G1244"/>
    <mergeCell ref="H1243:H1244"/>
    <mergeCell ref="I1243:I1244"/>
    <mergeCell ref="J1243:J1244"/>
    <mergeCell ref="K1243:K1244"/>
    <mergeCell ref="G1241:G1242"/>
    <mergeCell ref="H1241:H1242"/>
    <mergeCell ref="I1241:I1242"/>
    <mergeCell ref="J1241:J1242"/>
    <mergeCell ref="K1241:K1242"/>
    <mergeCell ref="A1243:A1244"/>
    <mergeCell ref="B1243:B1244"/>
    <mergeCell ref="C1243:C1244"/>
    <mergeCell ref="D1243:D1244"/>
    <mergeCell ref="E1243:E1244"/>
    <mergeCell ref="H1239:H1240"/>
    <mergeCell ref="I1239:I1240"/>
    <mergeCell ref="J1239:J1240"/>
    <mergeCell ref="K1239:K1240"/>
    <mergeCell ref="A1241:A1242"/>
    <mergeCell ref="B1241:B1242"/>
    <mergeCell ref="C1241:C1242"/>
    <mergeCell ref="D1241:D1242"/>
    <mergeCell ref="E1241:E1242"/>
    <mergeCell ref="F1241:F1242"/>
    <mergeCell ref="F1247:F1248"/>
    <mergeCell ref="G1247:G1248"/>
    <mergeCell ref="H1247:H1248"/>
    <mergeCell ref="I1247:I1248"/>
    <mergeCell ref="J1247:J1248"/>
    <mergeCell ref="K1247:K1248"/>
    <mergeCell ref="G1245:G1246"/>
    <mergeCell ref="H1245:H1246"/>
    <mergeCell ref="I1245:I1246"/>
    <mergeCell ref="J1245:J1246"/>
    <mergeCell ref="K1245:K1246"/>
    <mergeCell ref="A1247:A1248"/>
    <mergeCell ref="B1247:B1248"/>
    <mergeCell ref="C1247:C1248"/>
    <mergeCell ref="D1247:D1248"/>
    <mergeCell ref="E1247:E1248"/>
    <mergeCell ref="A1245:A1246"/>
    <mergeCell ref="B1245:B1246"/>
    <mergeCell ref="C1245:C1246"/>
    <mergeCell ref="D1245:D1246"/>
    <mergeCell ref="E1245:E1246"/>
    <mergeCell ref="F1245:F1246"/>
    <mergeCell ref="F1251:F1252"/>
    <mergeCell ref="G1251:G1252"/>
    <mergeCell ref="H1251:H1252"/>
    <mergeCell ref="I1251:I1252"/>
    <mergeCell ref="J1251:J1252"/>
    <mergeCell ref="K1251:K1252"/>
    <mergeCell ref="G1249:G1250"/>
    <mergeCell ref="H1249:H1250"/>
    <mergeCell ref="I1249:I1250"/>
    <mergeCell ref="J1249:J1250"/>
    <mergeCell ref="K1249:K1250"/>
    <mergeCell ref="A1251:A1252"/>
    <mergeCell ref="B1251:B1252"/>
    <mergeCell ref="C1251:C1252"/>
    <mergeCell ref="D1251:D1252"/>
    <mergeCell ref="E1251:E1252"/>
    <mergeCell ref="A1249:A1250"/>
    <mergeCell ref="B1249:B1250"/>
    <mergeCell ref="C1249:C1250"/>
    <mergeCell ref="D1249:D1250"/>
    <mergeCell ref="E1249:E1250"/>
    <mergeCell ref="F1249:F1250"/>
    <mergeCell ref="G1257:G1258"/>
    <mergeCell ref="A1257:A1258"/>
    <mergeCell ref="B1257:B1258"/>
    <mergeCell ref="C1257:C1258"/>
    <mergeCell ref="D1257:D1258"/>
    <mergeCell ref="E1257:E1258"/>
    <mergeCell ref="F1257:F1258"/>
    <mergeCell ref="F1255:F1256"/>
    <mergeCell ref="G1255:G1256"/>
    <mergeCell ref="H1255:H1256"/>
    <mergeCell ref="I1255:I1256"/>
    <mergeCell ref="J1255:J1256"/>
    <mergeCell ref="K1255:K1256"/>
    <mergeCell ref="G1253:G1254"/>
    <mergeCell ref="H1253:H1254"/>
    <mergeCell ref="I1253:I1254"/>
    <mergeCell ref="J1253:J1254"/>
    <mergeCell ref="K1253:K1254"/>
    <mergeCell ref="A1255:A1256"/>
    <mergeCell ref="B1255:B1256"/>
    <mergeCell ref="C1255:C1256"/>
    <mergeCell ref="D1255:D1256"/>
    <mergeCell ref="E1255:E1256"/>
    <mergeCell ref="A1253:A1254"/>
    <mergeCell ref="B1253:B1254"/>
    <mergeCell ref="C1253:C1254"/>
    <mergeCell ref="D1253:D1254"/>
    <mergeCell ref="E1253:E1254"/>
    <mergeCell ref="F1253:F1254"/>
  </mergeCells>
  <hyperlinks>
    <hyperlink ref="C3" r:id="rId1" display="javascript:void(0);"/>
    <hyperlink ref="C5" r:id="rId2" display="javascript:void(0);"/>
    <hyperlink ref="C7" r:id="rId3" display="javascript:void(0);"/>
    <hyperlink ref="C9" r:id="rId4" display="javascript:void(0);"/>
    <hyperlink ref="C11" r:id="rId5" display="javascript:void(0);"/>
    <hyperlink ref="C13" r:id="rId6" display="javascript:void(0);"/>
    <hyperlink ref="C15" r:id="rId7" display="javascript:void(0);"/>
    <hyperlink ref="C17" r:id="rId8" display="javascript:void(0);"/>
    <hyperlink ref="C19" r:id="rId9" display="javascript:void(0);"/>
    <hyperlink ref="C21" r:id="rId10" display="javascript:void(0);"/>
    <hyperlink ref="C23" r:id="rId11" display="javascript:void(0);"/>
    <hyperlink ref="C25" r:id="rId12" display="javascript:void(0);"/>
    <hyperlink ref="C27" r:id="rId13" display="javascript:void(0);"/>
    <hyperlink ref="C29" r:id="rId14" display="javascript:void(0);"/>
    <hyperlink ref="C31" r:id="rId15" display="javascript:void(0);"/>
    <hyperlink ref="C33" r:id="rId16" display="javascript:void(0);"/>
    <hyperlink ref="C35" r:id="rId17" display="javascript:void(0);"/>
    <hyperlink ref="C37" r:id="rId18" display="javascript:void(0);"/>
    <hyperlink ref="C39" r:id="rId19" display="javascript:void(0);"/>
    <hyperlink ref="C41" r:id="rId20" display="javascript:void(0);"/>
    <hyperlink ref="C45" r:id="rId21" display="javascript:void(0);"/>
    <hyperlink ref="C47" r:id="rId22" display="javascript:void(0);"/>
    <hyperlink ref="C49" r:id="rId23" display="javascript:void(0);"/>
    <hyperlink ref="C51" r:id="rId24" display="javascript:void(0);"/>
    <hyperlink ref="C53" r:id="rId25" display="javascript:void(0);"/>
    <hyperlink ref="C55" r:id="rId26" display="javascript:void(0);"/>
    <hyperlink ref="C57" r:id="rId27" display="javascript:void(0);"/>
    <hyperlink ref="C59" r:id="rId28" display="javascript:void(0);"/>
    <hyperlink ref="C61" r:id="rId29" display="javascript:void(0);"/>
    <hyperlink ref="C63" r:id="rId30" display="javascript:void(0);"/>
    <hyperlink ref="C65" r:id="rId31" display="javascript:void(0);"/>
    <hyperlink ref="C67" r:id="rId32" display="javascript:void(0);"/>
    <hyperlink ref="C69" r:id="rId33" display="javascript:void(0);"/>
    <hyperlink ref="C71" r:id="rId34" display="javascript:void(0);"/>
    <hyperlink ref="C73" r:id="rId35" display="javascript:void(0);"/>
    <hyperlink ref="C75" r:id="rId36" display="javascript:void(0);"/>
    <hyperlink ref="C77" r:id="rId37" display="javascript:void(0);"/>
    <hyperlink ref="C79" r:id="rId38" display="javascript:void(0);"/>
    <hyperlink ref="C81" r:id="rId39" display="javascript:void(0);"/>
    <hyperlink ref="C83" r:id="rId40" display="javascript:void(0);"/>
    <hyperlink ref="C87" r:id="rId41" display="javascript:void(0);"/>
    <hyperlink ref="C89" r:id="rId42" display="javascript:void(0);"/>
    <hyperlink ref="C160" r:id="rId43" display="javascript:void(0);"/>
    <hyperlink ref="C162" r:id="rId44" display="javascript:void(0);"/>
    <hyperlink ref="C164" r:id="rId45" display="javascript:void(0);"/>
    <hyperlink ref="C166" r:id="rId46" display="javascript:void(0);"/>
    <hyperlink ref="C168" r:id="rId47" display="javascript:void(0);"/>
    <hyperlink ref="C170" r:id="rId48" display="javascript:void(0);"/>
    <hyperlink ref="C172" r:id="rId49" display="javascript:void(0);"/>
    <hyperlink ref="C174" r:id="rId50" display="javascript:void(0);"/>
    <hyperlink ref="C176" r:id="rId51" display="javascript:void(0);"/>
    <hyperlink ref="C178" r:id="rId52" display="javascript:void(0);"/>
    <hyperlink ref="C180" r:id="rId53" display="javascript:void(0);"/>
    <hyperlink ref="C182" r:id="rId54" display="javascript:void(0);"/>
    <hyperlink ref="C184" r:id="rId55" display="javascript:void(0);"/>
    <hyperlink ref="C186" r:id="rId56" display="javascript:void(0);"/>
    <hyperlink ref="C188" r:id="rId57" display="javascript:void(0);"/>
    <hyperlink ref="C190" r:id="rId58" display="javascript:void(0);"/>
    <hyperlink ref="C192" r:id="rId59" display="javascript:void(0);"/>
    <hyperlink ref="C194" r:id="rId60" display="javascript:void(0);"/>
    <hyperlink ref="C196" r:id="rId61" display="javascript:void(0);"/>
    <hyperlink ref="C198" r:id="rId62" display="javascript:void(0);"/>
    <hyperlink ref="C203" r:id="rId63" display="javascript:void(0);"/>
    <hyperlink ref="C205" r:id="rId64" display="javascript:void(0);"/>
    <hyperlink ref="C207" r:id="rId65" display="javascript:void(0);"/>
    <hyperlink ref="C209" r:id="rId66" display="javascript:void(0);"/>
    <hyperlink ref="C211" r:id="rId67" display="javascript:void(0);"/>
    <hyperlink ref="C213" r:id="rId68" display="javascript:void(0);"/>
    <hyperlink ref="C215" r:id="rId69" display="javascript:void(0);"/>
    <hyperlink ref="C217" r:id="rId70" display="javascript:void(0);"/>
    <hyperlink ref="C219" r:id="rId71" display="javascript:void(0);"/>
    <hyperlink ref="C221" r:id="rId72" display="javascript:void(0);"/>
    <hyperlink ref="C223" r:id="rId73" display="javascript:void(0);"/>
    <hyperlink ref="C225" r:id="rId74" display="javascript:void(0);"/>
    <hyperlink ref="C227" r:id="rId75" display="javascript:void(0);"/>
    <hyperlink ref="C229" r:id="rId76" display="javascript:void(0);"/>
    <hyperlink ref="C231" r:id="rId77" display="javascript:void(0);"/>
    <hyperlink ref="C233" r:id="rId78" display="javascript:void(0);"/>
    <hyperlink ref="C235" r:id="rId79" display="javascript:void(0);"/>
    <hyperlink ref="C237" r:id="rId80" display="javascript:void(0);"/>
    <hyperlink ref="C239" r:id="rId81" display="javascript:void(0);"/>
    <hyperlink ref="C241" r:id="rId82" display="javascript:void(0);"/>
    <hyperlink ref="C243" r:id="rId83" display="javascript:void(0);"/>
    <hyperlink ref="C245" r:id="rId84" display="javascript:void(0);"/>
    <hyperlink ref="C247" r:id="rId85" display="javascript:void(0);"/>
    <hyperlink ref="C249" r:id="rId86" display="javascript:void(0);"/>
    <hyperlink ref="C251" r:id="rId87" display="javascript:void(0);"/>
    <hyperlink ref="C253" r:id="rId88" display="javascript:void(0);"/>
    <hyperlink ref="C255" r:id="rId89" display="javascript:void(0);"/>
    <hyperlink ref="C259" r:id="rId90" display="javascript:void(0);"/>
    <hyperlink ref="C261" r:id="rId91" display="javascript:void(0);"/>
    <hyperlink ref="C263" r:id="rId92" display="javascript:void(0);"/>
    <hyperlink ref="C265" r:id="rId93" display="javascript:void(0);"/>
    <hyperlink ref="C267" r:id="rId94" display="javascript:void(0);"/>
    <hyperlink ref="C269" r:id="rId95" display="javascript:void(0);"/>
    <hyperlink ref="C271" r:id="rId96" display="javascript:void(0);"/>
    <hyperlink ref="C273" r:id="rId97" display="javascript:void(0);"/>
    <hyperlink ref="C275" r:id="rId98" display="javascript:void(0);"/>
    <hyperlink ref="C277" r:id="rId99" display="javascript:void(0);"/>
    <hyperlink ref="C279" r:id="rId100" display="javascript:void(0);"/>
    <hyperlink ref="C281" r:id="rId101" display="javascript:void(0);"/>
    <hyperlink ref="C283" r:id="rId102" display="javascript:void(0);"/>
    <hyperlink ref="C288" r:id="rId103" display="javascript:void(0);"/>
    <hyperlink ref="C290" r:id="rId104" display="javascript:void(0);"/>
    <hyperlink ref="C295" r:id="rId105" display="javascript:void(0);"/>
    <hyperlink ref="C297" r:id="rId106" display="javascript:void(0);"/>
    <hyperlink ref="C299" r:id="rId107" display="javascript:void(0);"/>
    <hyperlink ref="C301" r:id="rId108" display="javascript:void(0);"/>
    <hyperlink ref="C303" r:id="rId109" display="javascript:void(0);"/>
    <hyperlink ref="C305" r:id="rId110" display="javascript:void(0);"/>
    <hyperlink ref="C307" r:id="rId111" display="javascript:void(0);"/>
    <hyperlink ref="C309" r:id="rId112" display="javascript:void(0);"/>
    <hyperlink ref="C311" r:id="rId113" display="javascript:void(0);"/>
    <hyperlink ref="C313" r:id="rId114" display="javascript:void(0);"/>
    <hyperlink ref="C315" r:id="rId115" display="javascript:void(0);"/>
    <hyperlink ref="C317" r:id="rId116" display="javascript:void(0);"/>
    <hyperlink ref="C319" r:id="rId117" display="javascript:void(0);"/>
    <hyperlink ref="C321" r:id="rId118" display="javascript:void(0);"/>
    <hyperlink ref="C323" r:id="rId119" display="javascript:void(0);"/>
    <hyperlink ref="C325" r:id="rId120" display="javascript:void(0);"/>
    <hyperlink ref="C327" r:id="rId121" display="javascript:void(0);"/>
    <hyperlink ref="C329" r:id="rId122" display="javascript:void(0);"/>
    <hyperlink ref="C331" r:id="rId123" display="javascript:void(0);"/>
    <hyperlink ref="C336" r:id="rId124" display="javascript:void(0);"/>
    <hyperlink ref="C338" r:id="rId125" display="javascript:void(0);"/>
    <hyperlink ref="C340" r:id="rId126" display="javascript:void(0);"/>
    <hyperlink ref="C342" r:id="rId127" display="javascript:void(0);"/>
    <hyperlink ref="C344" r:id="rId128" display="javascript:void(0);"/>
    <hyperlink ref="C346" r:id="rId129" display="javascript:void(0);"/>
    <hyperlink ref="C348" r:id="rId130" display="javascript:void(0);"/>
    <hyperlink ref="C352" r:id="rId131" display="javascript:void(0);"/>
    <hyperlink ref="C354" r:id="rId132" display="javascript:void(0);"/>
    <hyperlink ref="C356" r:id="rId133" display="javascript:void(0);"/>
    <hyperlink ref="C358" r:id="rId134" display="javascript:void(0);"/>
    <hyperlink ref="C360" r:id="rId135" display="javascript:void(0);"/>
    <hyperlink ref="C362" r:id="rId136" display="javascript:void(0);"/>
    <hyperlink ref="C364" r:id="rId137" display="javascript:void(0);"/>
    <hyperlink ref="C366" r:id="rId138" display="javascript:void(0);"/>
    <hyperlink ref="C368" r:id="rId139" display="javascript:void(0);"/>
    <hyperlink ref="C370" r:id="rId140" display="javascript:void(0);"/>
    <hyperlink ref="C372" r:id="rId141" display="javascript:void(0);"/>
    <hyperlink ref="C374" r:id="rId142" display="javascript:void(0);"/>
    <hyperlink ref="C376" r:id="rId143" display="javascript:void(0);"/>
    <hyperlink ref="C380" r:id="rId144" display="javascript:void(0);"/>
    <hyperlink ref="C382" r:id="rId145" display="javascript:void(0);"/>
    <hyperlink ref="C384" r:id="rId146" display="javascript:void(0);"/>
    <hyperlink ref="C386" r:id="rId147" display="javascript:void(0);"/>
    <hyperlink ref="C388" r:id="rId148" display="javascript:void(0);"/>
    <hyperlink ref="C390" r:id="rId149" display="javascript:void(0);"/>
    <hyperlink ref="C392" r:id="rId150" display="javascript:void(0);"/>
    <hyperlink ref="C394" r:id="rId151" display="javascript:void(0);"/>
    <hyperlink ref="C396" r:id="rId152" display="javascript:void(0);"/>
    <hyperlink ref="C398" r:id="rId153" display="javascript:void(0);"/>
    <hyperlink ref="C403" r:id="rId154" display="javascript:void(0);"/>
    <hyperlink ref="C405" r:id="rId155" display="javascript:void(0);"/>
    <hyperlink ref="C407" r:id="rId156" display="javascript:void(0);"/>
    <hyperlink ref="C409" r:id="rId157" display="javascript:void(0);"/>
    <hyperlink ref="C411" r:id="rId158" display="javascript:void(0);"/>
    <hyperlink ref="C413" r:id="rId159" display="javascript:void(0);"/>
    <hyperlink ref="C415" r:id="rId160" display="javascript:void(0);"/>
    <hyperlink ref="C417" r:id="rId161" display="javascript:void(0);"/>
    <hyperlink ref="C419" r:id="rId162" display="javascript:void(0);"/>
    <hyperlink ref="C421" r:id="rId163" display="javascript:void(0);"/>
    <hyperlink ref="C423" r:id="rId164" display="javascript:void(0);"/>
    <hyperlink ref="C425" r:id="rId165" display="javascript:void(0);"/>
    <hyperlink ref="C427" r:id="rId166" display="javascript:void(0);"/>
    <hyperlink ref="C429" r:id="rId167" display="javascript:void(0);"/>
    <hyperlink ref="C431" r:id="rId168" display="javascript:void(0);"/>
    <hyperlink ref="C433" r:id="rId169" display="javascript:void(0);"/>
    <hyperlink ref="C435" r:id="rId170" display="javascript:void(0);"/>
    <hyperlink ref="C437" r:id="rId171" display="javascript:void(0);"/>
    <hyperlink ref="C439" r:id="rId172" display="javascript:void(0);"/>
    <hyperlink ref="C441" r:id="rId173" display="javascript:void(0);"/>
    <hyperlink ref="C445" r:id="rId174" display="javascript:void(0);"/>
    <hyperlink ref="C447" r:id="rId175" display="javascript:void(0);"/>
    <hyperlink ref="C449" r:id="rId176" display="javascript:void(0);"/>
    <hyperlink ref="C451" r:id="rId177" display="javascript:void(0);"/>
    <hyperlink ref="C453" r:id="rId178" display="javascript:void(0);"/>
    <hyperlink ref="C455" r:id="rId179" display="javascript:void(0);"/>
    <hyperlink ref="C457" r:id="rId180" display="javascript:void(0);"/>
    <hyperlink ref="C461" r:id="rId181" display="javascript:void(0);"/>
    <hyperlink ref="C463" r:id="rId182" display="javascript:void(0);"/>
    <hyperlink ref="C465" r:id="rId183" display="javascript:void(0);"/>
    <hyperlink ref="C467" r:id="rId184" display="javascript:void(0);"/>
    <hyperlink ref="C469" r:id="rId185" display="javascript:void(0);"/>
    <hyperlink ref="C471" r:id="rId186" display="javascript:void(0);"/>
    <hyperlink ref="C473" r:id="rId187" display="javascript:void(0);"/>
    <hyperlink ref="C475" r:id="rId188" display="javascript:void(0);"/>
    <hyperlink ref="C477" r:id="rId189" display="javascript:void(0);"/>
    <hyperlink ref="C479" r:id="rId190" display="javascript:void(0);"/>
    <hyperlink ref="C481" r:id="rId191" display="javascript:void(0);"/>
    <hyperlink ref="C483" r:id="rId192" display="javascript:void(0);"/>
    <hyperlink ref="C485" r:id="rId193" display="javascript:void(0);"/>
    <hyperlink ref="C487" r:id="rId194" display="javascript:void(0);"/>
    <hyperlink ref="C489" r:id="rId195" display="javascript:void(0);"/>
    <hyperlink ref="C491" r:id="rId196" display="javascript:void(0);"/>
    <hyperlink ref="C493" r:id="rId197" display="javascript:void(0);"/>
    <hyperlink ref="C495" r:id="rId198" display="javascript:void(0);"/>
    <hyperlink ref="C497" r:id="rId199" display="javascript:void(0);"/>
    <hyperlink ref="C499" r:id="rId200" display="javascript:void(0);"/>
    <hyperlink ref="C503" r:id="rId201" display="javascript:void(0);"/>
    <hyperlink ref="C505" r:id="rId202" display="javascript:void(0);"/>
    <hyperlink ref="C507" r:id="rId203" display="javascript:void(0);"/>
    <hyperlink ref="C509" r:id="rId204" display="javascript:void(0);"/>
    <hyperlink ref="C511" r:id="rId205" display="javascript:void(0);"/>
    <hyperlink ref="C513" r:id="rId206" display="javascript:void(0);"/>
    <hyperlink ref="C515" r:id="rId207" display="javascript:void(0);"/>
    <hyperlink ref="C517" r:id="rId208" display="javascript:void(0);"/>
    <hyperlink ref="C519" r:id="rId209" display="javascript:void(0);"/>
    <hyperlink ref="C521" r:id="rId210" display="javascript:void(0);"/>
    <hyperlink ref="C523" r:id="rId211" display="javascript:void(0);"/>
    <hyperlink ref="C525" r:id="rId212" display="javascript:void(0);"/>
    <hyperlink ref="C527" r:id="rId213" display="javascript:void(0);"/>
    <hyperlink ref="C529" r:id="rId214" display="javascript:void(0);"/>
    <hyperlink ref="C531" r:id="rId215" display="javascript:void(0);"/>
    <hyperlink ref="C533" r:id="rId216" display="javascript:void(0);"/>
    <hyperlink ref="C537" r:id="rId217" display="javascript:void(0);"/>
    <hyperlink ref="C539" r:id="rId218" display="javascript:void(0);"/>
    <hyperlink ref="C541" r:id="rId219" display="javascript:void(0);"/>
    <hyperlink ref="C543" r:id="rId220" display="javascript:void(0);"/>
    <hyperlink ref="C545" r:id="rId221" display="javascript:void(0);"/>
    <hyperlink ref="C547" r:id="rId222" display="javascript:void(0);"/>
    <hyperlink ref="C549" r:id="rId223" display="javascript:void(0);"/>
    <hyperlink ref="C551" r:id="rId224" display="javascript:void(0);"/>
    <hyperlink ref="C553" r:id="rId225" display="javascript:void(0);"/>
    <hyperlink ref="C555" r:id="rId226" display="javascript:void(0);"/>
    <hyperlink ref="C557" r:id="rId227" display="javascript:void(0);"/>
    <hyperlink ref="C559" r:id="rId228" display="javascript:void(0);"/>
    <hyperlink ref="C561" r:id="rId229" display="javascript:void(0);"/>
    <hyperlink ref="C563" r:id="rId230" display="javascript:void(0);"/>
    <hyperlink ref="C565" r:id="rId231" display="javascript:void(0);"/>
    <hyperlink ref="C567" r:id="rId232" display="javascript:void(0);"/>
    <hyperlink ref="C569" r:id="rId233" display="javascript:void(0);"/>
    <hyperlink ref="C571" r:id="rId234" display="javascript:void(0);"/>
    <hyperlink ref="C573" r:id="rId235" display="javascript:void(0);"/>
    <hyperlink ref="C575" r:id="rId236" display="javascript:void(0);"/>
    <hyperlink ref="C579" r:id="rId237" display="javascript:void(0);"/>
    <hyperlink ref="C581" r:id="rId238" display="javascript:void(0);"/>
    <hyperlink ref="C583" r:id="rId239" display="javascript:void(0);"/>
    <hyperlink ref="C585" r:id="rId240" display="javascript:void(0);"/>
    <hyperlink ref="C587" r:id="rId241" display="javascript:void(0);"/>
    <hyperlink ref="C589" r:id="rId242" display="javascript:void(0);"/>
    <hyperlink ref="C591" r:id="rId243" display="javascript:void(0);"/>
    <hyperlink ref="C593" r:id="rId244" display="javascript:void(0);"/>
    <hyperlink ref="C597" r:id="rId245" display="javascript:void(0);"/>
    <hyperlink ref="C599" r:id="rId246" display="javascript:void(0);"/>
    <hyperlink ref="C601" r:id="rId247" display="javascript:void(0);"/>
    <hyperlink ref="C603" r:id="rId248" display="javascript:void(0);"/>
    <hyperlink ref="C605" r:id="rId249" display="javascript:void(0);"/>
    <hyperlink ref="C607" r:id="rId250" display="javascript:void(0);"/>
    <hyperlink ref="C609" r:id="rId251" display="javascript:void(0);"/>
    <hyperlink ref="C611" r:id="rId252" display="javascript:void(0);"/>
    <hyperlink ref="C613" r:id="rId253" display="javascript:void(0);"/>
    <hyperlink ref="C615" r:id="rId254" display="javascript:void(0);"/>
    <hyperlink ref="C617" r:id="rId255" display="javascript:void(0);"/>
    <hyperlink ref="C619" r:id="rId256" display="javascript:void(0);"/>
    <hyperlink ref="C621" r:id="rId257" display="javascript:void(0);"/>
    <hyperlink ref="C623" r:id="rId258" display="javascript:void(0);"/>
    <hyperlink ref="C625" r:id="rId259" display="javascript:void(0);"/>
    <hyperlink ref="C627" r:id="rId260" display="javascript:void(0);"/>
    <hyperlink ref="C629" r:id="rId261" display="javascript:void(0);"/>
    <hyperlink ref="C631" r:id="rId262" display="javascript:void(0);"/>
    <hyperlink ref="C633" r:id="rId263" display="javascript:void(0);"/>
    <hyperlink ref="C635" r:id="rId264" display="javascript:void(0);"/>
    <hyperlink ref="C639" r:id="rId265" display="javascript:void(0);"/>
    <hyperlink ref="C641" r:id="rId266" display="javascript:void(0);"/>
    <hyperlink ref="C643" r:id="rId267" display="javascript:void(0);"/>
    <hyperlink ref="C645" r:id="rId268" display="javascript:void(0);"/>
    <hyperlink ref="C647" r:id="rId269" display="javascript:void(0);"/>
    <hyperlink ref="C649" r:id="rId270" display="javascript:void(0);"/>
    <hyperlink ref="C651" r:id="rId271" display="javascript:void(0);"/>
    <hyperlink ref="C653" r:id="rId272" display="javascript:void(0);"/>
    <hyperlink ref="C655" r:id="rId273" display="javascript:void(0);"/>
    <hyperlink ref="C657" r:id="rId274" display="javascript:void(0);"/>
    <hyperlink ref="C659" r:id="rId275" display="javascript:void(0);"/>
    <hyperlink ref="C661" r:id="rId276" display="javascript:void(0);"/>
    <hyperlink ref="C663" r:id="rId277" display="javascript:void(0);"/>
    <hyperlink ref="C665" r:id="rId278" display="javascript:void(0);"/>
    <hyperlink ref="C667" r:id="rId279" display="javascript:void(0);"/>
    <hyperlink ref="C669" r:id="rId280" display="javascript:void(0);"/>
    <hyperlink ref="C671" r:id="rId281" display="javascript:void(0);"/>
    <hyperlink ref="C673" r:id="rId282" display="javascript:void(0);"/>
    <hyperlink ref="C675" r:id="rId283" display="javascript:void(0);"/>
    <hyperlink ref="C677" r:id="rId284" display="javascript:void(0);"/>
    <hyperlink ref="C681" r:id="rId285" display="javascript:void(0);"/>
    <hyperlink ref="C683" r:id="rId286" display="javascript:void(0);"/>
    <hyperlink ref="C685" r:id="rId287" display="javascript:void(0);"/>
    <hyperlink ref="C687" r:id="rId288" display="javascript:void(0);"/>
    <hyperlink ref="C689" r:id="rId289" display="javascript:void(0);"/>
    <hyperlink ref="C691" r:id="rId290" display="javascript:void(0);"/>
    <hyperlink ref="C693" r:id="rId291" display="javascript:void(0);"/>
    <hyperlink ref="C695" r:id="rId292" display="javascript:void(0);"/>
    <hyperlink ref="C697" r:id="rId293" display="javascript:void(0);"/>
    <hyperlink ref="C702" r:id="rId294" display="javascript:void(0);"/>
    <hyperlink ref="C704" r:id="rId295" display="javascript:void(0);"/>
    <hyperlink ref="C706" r:id="rId296" display="javascript:void(0);"/>
    <hyperlink ref="C708" r:id="rId297" display="javascript:void(0);"/>
    <hyperlink ref="C710" r:id="rId298" display="javascript:void(0);"/>
    <hyperlink ref="C715" r:id="rId299" display="javascript:void(0);"/>
    <hyperlink ref="C717" r:id="rId300" display="javascript:void(0);"/>
    <hyperlink ref="C719" r:id="rId301" display="javascript:void(0);"/>
    <hyperlink ref="C721" r:id="rId302" display="javascript:void(0);"/>
    <hyperlink ref="C723" r:id="rId303" display="javascript:void(0);"/>
    <hyperlink ref="C725" r:id="rId304" display="javascript:void(0);"/>
    <hyperlink ref="C727" r:id="rId305" display="javascript:void(0);"/>
    <hyperlink ref="C729" r:id="rId306" display="javascript:void(0);"/>
    <hyperlink ref="C731" r:id="rId307" display="javascript:void(0);"/>
    <hyperlink ref="C733" r:id="rId308" display="javascript:void(0);"/>
    <hyperlink ref="C735" r:id="rId309" display="javascript:void(0);"/>
    <hyperlink ref="C737" r:id="rId310" display="javascript:void(0);"/>
    <hyperlink ref="C739" r:id="rId311" display="javascript:void(0);"/>
    <hyperlink ref="C741" r:id="rId312" display="javascript:void(0);"/>
    <hyperlink ref="C743" r:id="rId313" display="javascript:void(0);"/>
    <hyperlink ref="C745" r:id="rId314" display="javascript:void(0);"/>
    <hyperlink ref="C747" r:id="rId315" display="javascript:void(0);"/>
    <hyperlink ref="C749" r:id="rId316" display="javascript:void(0);"/>
    <hyperlink ref="C751" r:id="rId317" display="javascript:void(0);"/>
    <hyperlink ref="C753" r:id="rId318" display="javascript:void(0);"/>
    <hyperlink ref="C757" r:id="rId319" display="javascript:void(0);"/>
    <hyperlink ref="C762" r:id="rId320" display="javascript:void(0);"/>
    <hyperlink ref="C764" r:id="rId321" display="javascript:void(0);"/>
    <hyperlink ref="C768" r:id="rId322" display="javascript:void(0);"/>
    <hyperlink ref="C770" r:id="rId323" display="javascript:void(0);"/>
    <hyperlink ref="C772" r:id="rId324" display="javascript:void(0);"/>
    <hyperlink ref="C774" r:id="rId325" display="javascript:void(0);"/>
    <hyperlink ref="C779" r:id="rId326" display="javascript:void(0);"/>
    <hyperlink ref="C781" r:id="rId327" display="javascript:void(0);"/>
    <hyperlink ref="C783" r:id="rId328" display="javascript:void(0);"/>
    <hyperlink ref="C788" r:id="rId329" display="javascript:void(0);"/>
    <hyperlink ref="C792" r:id="rId330" display="javascript:void(0);"/>
    <hyperlink ref="C794" r:id="rId331" display="javascript:void(0);"/>
    <hyperlink ref="C796" r:id="rId332" display="javascript:void(0);"/>
    <hyperlink ref="C798" r:id="rId333" display="javascript:void(0);"/>
    <hyperlink ref="C800" r:id="rId334" display="javascript:void(0);"/>
    <hyperlink ref="C802" r:id="rId335" display="javascript:void(0);"/>
    <hyperlink ref="C804" r:id="rId336" display="javascript:void(0);"/>
    <hyperlink ref="C806" r:id="rId337" display="javascript:void(0);"/>
    <hyperlink ref="C808" r:id="rId338" display="javascript:void(0);"/>
    <hyperlink ref="C810" r:id="rId339" display="javascript:void(0);"/>
    <hyperlink ref="C812" r:id="rId340" display="javascript:void(0);"/>
    <hyperlink ref="C814" r:id="rId341" display="javascript:void(0);"/>
    <hyperlink ref="C816" r:id="rId342" display="javascript:void(0);"/>
    <hyperlink ref="C818" r:id="rId343" display="javascript:void(0);"/>
    <hyperlink ref="C820" r:id="rId344" display="javascript:void(0);"/>
    <hyperlink ref="C822" r:id="rId345" display="javascript:void(0);"/>
    <hyperlink ref="C824" r:id="rId346" display="javascript:void(0);"/>
    <hyperlink ref="C826" r:id="rId347" display="javascript:void(0);"/>
    <hyperlink ref="C829" r:id="rId348" display="javascript:void(0);"/>
    <hyperlink ref="C833" r:id="rId349" display="javascript:void(0);"/>
    <hyperlink ref="C835" r:id="rId350" display="javascript:void(0);"/>
    <hyperlink ref="C837" r:id="rId351" display="javascript:void(0);"/>
    <hyperlink ref="C839" r:id="rId352" display="javascript:void(0);"/>
    <hyperlink ref="C841" r:id="rId353" display="javascript:void(0);"/>
    <hyperlink ref="C843" r:id="rId354" display="javascript:void(0);"/>
    <hyperlink ref="C845" r:id="rId355" display="javascript:void(0);"/>
    <hyperlink ref="C847" r:id="rId356" display="javascript:void(0);"/>
    <hyperlink ref="C849" r:id="rId357" display="javascript:void(0);"/>
    <hyperlink ref="C851" r:id="rId358" display="javascript:void(0);"/>
    <hyperlink ref="C853" r:id="rId359" display="javascript:void(0);"/>
    <hyperlink ref="C855" r:id="rId360" display="javascript:void(0);"/>
    <hyperlink ref="C857" r:id="rId361" display="javascript:void(0);"/>
    <hyperlink ref="C859" r:id="rId362" display="javascript:void(0);"/>
    <hyperlink ref="C861" r:id="rId363" display="javascript:void(0);"/>
    <hyperlink ref="C865" r:id="rId364" display="javascript:void(0);"/>
    <hyperlink ref="C867" r:id="rId365" display="javascript:void(0);"/>
    <hyperlink ref="C869" r:id="rId366" display="javascript:void(0);"/>
    <hyperlink ref="C871" r:id="rId367" display="javascript:void(0);"/>
    <hyperlink ref="C873" r:id="rId368" display="javascript:void(0);"/>
    <hyperlink ref="C875" r:id="rId369" display="javascript:void(0);"/>
    <hyperlink ref="C877" r:id="rId370" display="javascript:void(0);"/>
    <hyperlink ref="C879" r:id="rId371" display="javascript:void(0);"/>
    <hyperlink ref="C881" r:id="rId372" display="javascript:void(0);"/>
    <hyperlink ref="C883" r:id="rId373" display="javascript:void(0);"/>
    <hyperlink ref="C885" r:id="rId374" display="javascript:void(0);"/>
    <hyperlink ref="C887" r:id="rId375" display="javascript:void(0);"/>
    <hyperlink ref="C889" r:id="rId376" display="javascript:void(0);"/>
    <hyperlink ref="C891" r:id="rId377" display="javascript:void(0);"/>
    <hyperlink ref="C893" r:id="rId378" display="javascript:void(0);"/>
    <hyperlink ref="C895" r:id="rId379" display="javascript:void(0);"/>
    <hyperlink ref="C897" r:id="rId380" display="javascript:void(0);"/>
    <hyperlink ref="C899" r:id="rId381" display="javascript:void(0);"/>
    <hyperlink ref="C901" r:id="rId382" display="javascript:void(0);"/>
    <hyperlink ref="C903" r:id="rId383" display="javascript:void(0);"/>
    <hyperlink ref="C907" r:id="rId384" display="javascript:void(0);"/>
    <hyperlink ref="C909" r:id="rId385" display="javascript:void(0);"/>
    <hyperlink ref="C911" r:id="rId386" display="javascript:void(0);"/>
    <hyperlink ref="C917" r:id="rId387" display="javascript:void(0);"/>
    <hyperlink ref="C919" r:id="rId388" display="javascript:void(0);"/>
    <hyperlink ref="C921" r:id="rId389" display="javascript:void(0);"/>
    <hyperlink ref="C923" r:id="rId390" display="javascript:void(0);"/>
    <hyperlink ref="C925" r:id="rId391" display="javascript:void(0);"/>
    <hyperlink ref="C927" r:id="rId392" display="javascript:void(0);"/>
    <hyperlink ref="C929" r:id="rId393" display="javascript:void(0);"/>
    <hyperlink ref="C931" r:id="rId394" display="javascript:void(0);"/>
    <hyperlink ref="C933" r:id="rId395" display="javascript:void(0);"/>
    <hyperlink ref="C935" r:id="rId396" display="javascript:void(0);"/>
    <hyperlink ref="C937" r:id="rId397" display="javascript:void(0);"/>
    <hyperlink ref="C939" r:id="rId398" display="javascript:void(0);"/>
    <hyperlink ref="C941" r:id="rId399" display="javascript:void(0);"/>
    <hyperlink ref="C943" r:id="rId400" display="javascript:void(0);"/>
    <hyperlink ref="C945" r:id="rId401" display="javascript:void(0);"/>
    <hyperlink ref="C947" r:id="rId402" display="javascript:void(0);"/>
    <hyperlink ref="C949" r:id="rId403" display="javascript:void(0);"/>
    <hyperlink ref="C951" r:id="rId404" display="javascript:void(0);"/>
    <hyperlink ref="C953" r:id="rId405" display="javascript:void(0);"/>
    <hyperlink ref="C957" r:id="rId406" display="javascript:void(0);"/>
    <hyperlink ref="C959" r:id="rId407" display="javascript:void(0);"/>
    <hyperlink ref="C961" r:id="rId408" display="javascript:void(0);"/>
    <hyperlink ref="C963" r:id="rId409" display="javascript:void(0);"/>
    <hyperlink ref="C965" r:id="rId410" display="javascript:void(0);"/>
    <hyperlink ref="C967" r:id="rId411" display="javascript:void(0);"/>
    <hyperlink ref="C969" r:id="rId412" display="javascript:void(0);"/>
    <hyperlink ref="C971" r:id="rId413" display="javascript:void(0);"/>
    <hyperlink ref="C973" r:id="rId414" display="javascript:void(0);"/>
    <hyperlink ref="C975" r:id="rId415" display="javascript:void(0);"/>
    <hyperlink ref="C977" r:id="rId416" display="javascript:void(0);"/>
    <hyperlink ref="C979" r:id="rId417" display="javascript:void(0);"/>
    <hyperlink ref="C981" r:id="rId418" display="javascript:void(0);"/>
    <hyperlink ref="C983" r:id="rId419" display="javascript:void(0);"/>
    <hyperlink ref="C985" r:id="rId420" display="javascript:void(0);"/>
    <hyperlink ref="C987" r:id="rId421" display="javascript:void(0);"/>
    <hyperlink ref="C991" r:id="rId422" display="javascript:void(0);"/>
    <hyperlink ref="C993" r:id="rId423" display="javascript:void(0);"/>
    <hyperlink ref="C995" r:id="rId424" display="javascript:void(0);"/>
    <hyperlink ref="C1001" r:id="rId425" display="javascript:void(0);"/>
    <hyperlink ref="C1003" r:id="rId426" display="javascript:void(0);"/>
    <hyperlink ref="C1009" r:id="rId427" display="javascript:void(0);"/>
    <hyperlink ref="C1011" r:id="rId428" display="javascript:void(0);"/>
    <hyperlink ref="C1016" r:id="rId429" display="javascript:void(0);"/>
    <hyperlink ref="C1018" r:id="rId430" display="javascript:void(0);"/>
    <hyperlink ref="C1020" r:id="rId431" display="javascript:void(0);"/>
    <hyperlink ref="C1025" r:id="rId432" display="javascript:void(0);"/>
    <hyperlink ref="C1027" r:id="rId433" display="javascript:void(0);"/>
    <hyperlink ref="C1029" r:id="rId434" display="javascript:void(0);"/>
    <hyperlink ref="C1031" r:id="rId435" display="javascript:void(0);"/>
    <hyperlink ref="C1033" r:id="rId436" display="javascript:void(0);"/>
    <hyperlink ref="C1039" r:id="rId437" display="javascript:void(0);"/>
    <hyperlink ref="C1041" r:id="rId438" display="javascript:void(0);"/>
    <hyperlink ref="C1043" r:id="rId439" display="javascript:void(0);"/>
    <hyperlink ref="C1045" r:id="rId440" display="javascript:void(0);"/>
    <hyperlink ref="C1047" r:id="rId441" display="javascript:void(0);"/>
    <hyperlink ref="C1049" r:id="rId442" display="javascript:void(0);"/>
    <hyperlink ref="C1051" r:id="rId443" display="javascript:void(0);"/>
    <hyperlink ref="C1053" r:id="rId444" display="javascript:void(0);"/>
    <hyperlink ref="C1055" r:id="rId445" display="javascript:void(0);"/>
    <hyperlink ref="C1057" r:id="rId446" display="javascript:void(0);"/>
    <hyperlink ref="C1059" r:id="rId447" display="javascript:void(0);"/>
    <hyperlink ref="C1061" r:id="rId448" display="javascript:void(0);"/>
    <hyperlink ref="C1065" r:id="rId449" display="javascript:void(0);"/>
    <hyperlink ref="C1067" r:id="rId450" display="javascript:void(0);"/>
    <hyperlink ref="C1073" r:id="rId451" display="javascript:void(0);"/>
    <hyperlink ref="C1075" r:id="rId452" display="javascript:void(0);"/>
    <hyperlink ref="C1077" r:id="rId453" display="javascript:void(0);"/>
    <hyperlink ref="C1079" r:id="rId454" display="javascript:void(0);"/>
    <hyperlink ref="C1081" r:id="rId455" display="javascript:void(0);"/>
    <hyperlink ref="C1083" r:id="rId456" display="javascript:void(0);"/>
    <hyperlink ref="C1085" r:id="rId457" display="javascript:void(0);"/>
    <hyperlink ref="C1087" r:id="rId458" display="javascript:void(0);"/>
    <hyperlink ref="C1089" r:id="rId459" display="javascript:void(0);"/>
    <hyperlink ref="C1091" r:id="rId460" display="javascript:void(0);"/>
    <hyperlink ref="C1093" r:id="rId461" display="javascript:void(0);"/>
    <hyperlink ref="C1095" r:id="rId462" display="javascript:void(0);"/>
    <hyperlink ref="C1097" r:id="rId463" display="javascript:void(0);"/>
    <hyperlink ref="C1099" r:id="rId464" display="javascript:void(0);"/>
    <hyperlink ref="C1101" r:id="rId465" display="javascript:void(0);"/>
    <hyperlink ref="C1103" r:id="rId466" display="javascript:void(0);"/>
    <hyperlink ref="C1105" r:id="rId467" display="javascript:void(0);"/>
    <hyperlink ref="C1107" r:id="rId468" display="javascript:void(0);"/>
    <hyperlink ref="C1109" r:id="rId469" display="javascript:void(0);"/>
    <hyperlink ref="C1114" r:id="rId470" display="javascript:void(0);"/>
    <hyperlink ref="C1116" r:id="rId471" display="javascript:void(0);"/>
    <hyperlink ref="C1118" r:id="rId472" display="javascript:void(0);"/>
    <hyperlink ref="C1120" r:id="rId473" display="javascript:void(0);"/>
    <hyperlink ref="C1122" r:id="rId474" display="javascript:void(0);"/>
    <hyperlink ref="C1124" r:id="rId475" display="javascript:void(0);"/>
    <hyperlink ref="C1126" r:id="rId476" display="javascript:void(0);"/>
    <hyperlink ref="C1128" r:id="rId477" display="javascript:void(0);"/>
    <hyperlink ref="C1130" r:id="rId478" display="javascript:void(0);"/>
    <hyperlink ref="C1132" r:id="rId479" display="javascript:void(0);"/>
    <hyperlink ref="C1134" r:id="rId480" display="javascript:void(0);"/>
    <hyperlink ref="C1136" r:id="rId481" display="javascript:void(0);"/>
    <hyperlink ref="C1138" r:id="rId482" display="javascript:void(0);"/>
    <hyperlink ref="C1140" r:id="rId483" display="javascript:void(0);"/>
    <hyperlink ref="C1142" r:id="rId484" display="javascript:void(0);"/>
    <hyperlink ref="C1144" r:id="rId485" display="javascript:void(0);"/>
    <hyperlink ref="C1146" r:id="rId486" display="javascript:void(0);"/>
    <hyperlink ref="C1148" r:id="rId487" display="javascript:void(0);"/>
    <hyperlink ref="C1150" r:id="rId488" display="javascript:void(0);"/>
    <hyperlink ref="C1152" r:id="rId489" display="javascript:void(0);"/>
    <hyperlink ref="C1156" r:id="rId490" display="javascript:void(0);"/>
    <hyperlink ref="C1158" r:id="rId491" display="javascript:void(0);"/>
    <hyperlink ref="C1160" r:id="rId492" display="javascript:void(0);"/>
    <hyperlink ref="C1162" r:id="rId493" display="javascript:void(0);"/>
    <hyperlink ref="C1164" r:id="rId494" display="javascript:void(0);"/>
    <hyperlink ref="C1166" r:id="rId495" display="javascript:void(0);"/>
    <hyperlink ref="C1168" r:id="rId496" display="javascript:void(0);"/>
    <hyperlink ref="C1170" r:id="rId497" display="javascript:void(0);"/>
    <hyperlink ref="C1172" r:id="rId498" display="javascript:void(0);"/>
    <hyperlink ref="C1174" r:id="rId499" display="javascript:void(0);"/>
    <hyperlink ref="C1176" r:id="rId500" display="javascript:void(0);"/>
    <hyperlink ref="C1178" r:id="rId501" display="javascript:void(0);"/>
    <hyperlink ref="C1180" r:id="rId502" display="javascript:void(0);"/>
    <hyperlink ref="C1182" r:id="rId503" display="javascript:void(0);"/>
    <hyperlink ref="C1184" r:id="rId504" display="javascript:void(0);"/>
    <hyperlink ref="C1186" r:id="rId505" display="javascript:void(0);"/>
    <hyperlink ref="C1188" r:id="rId506" display="javascript:void(0);"/>
    <hyperlink ref="C1192" r:id="rId507" display="javascript:void(0);"/>
    <hyperlink ref="C1194" r:id="rId508" display="javascript:void(0);"/>
    <hyperlink ref="C1196" r:id="rId509" display="javascript:void(0);"/>
    <hyperlink ref="C1198" r:id="rId510" display="javascript:void(0);"/>
    <hyperlink ref="C1200" r:id="rId511" display="javascript:void(0);"/>
    <hyperlink ref="C1202" r:id="rId512" display="javascript:void(0);"/>
    <hyperlink ref="C1204" r:id="rId513" display="javascript:void(0);"/>
    <hyperlink ref="C1206" r:id="rId514" display="javascript:void(0);"/>
    <hyperlink ref="C1209" r:id="rId515" display="javascript:void(0);"/>
    <hyperlink ref="C1213" r:id="rId516" display="javascript:void(0);"/>
    <hyperlink ref="C1215" r:id="rId517" display="javascript:void(0);"/>
    <hyperlink ref="C1217" r:id="rId518" display="javascript:void(0);"/>
    <hyperlink ref="C1219" r:id="rId519" display="javascript:void(0);"/>
    <hyperlink ref="C1221" r:id="rId520" display="javascript:void(0);"/>
    <hyperlink ref="C1223" r:id="rId521" display="javascript:void(0);"/>
    <hyperlink ref="C1225" r:id="rId522" display="javascript:void(0);"/>
    <hyperlink ref="C1227" r:id="rId523" display="javascript:void(0);"/>
    <hyperlink ref="C1229" r:id="rId524" display="javascript:void(0);"/>
    <hyperlink ref="C1231" r:id="rId525" display="javascript:void(0);"/>
    <hyperlink ref="C1233" r:id="rId526" display="javascript:void(0);"/>
    <hyperlink ref="C1237" r:id="rId527" display="javascript:void(0);"/>
    <hyperlink ref="C1239" r:id="rId528" display="javascript:void(0);"/>
    <hyperlink ref="C1241" r:id="rId529" display="javascript:void(0);"/>
    <hyperlink ref="C1243" r:id="rId530" display="javascript:void(0);"/>
    <hyperlink ref="C1245" r:id="rId531" display="javascript:void(0);"/>
    <hyperlink ref="C1247" r:id="rId532" display="javascript:void(0);"/>
    <hyperlink ref="C1249" r:id="rId533" display="javascript:void(0);"/>
    <hyperlink ref="C1251" r:id="rId534" display="javascript:void(0);"/>
    <hyperlink ref="C1253" r:id="rId535" display="javascript:void(0);"/>
    <hyperlink ref="C1255" r:id="rId536" display="javascript:void(0);"/>
    <hyperlink ref="C1257" r:id="rId537" display="javascript:void(0);"/>
    <hyperlink ref="A1" r:id="rId538"/>
    <hyperlink ref="C92" r:id="rId539" display="javascript:void(0);"/>
    <hyperlink ref="C94" r:id="rId540" display="javascript:void(0);"/>
    <hyperlink ref="C96" r:id="rId541" display="javascript:void(0);"/>
    <hyperlink ref="C98" r:id="rId542" display="javascript:void(0);"/>
    <hyperlink ref="C100" r:id="rId543" display="javascript:void(0);"/>
    <hyperlink ref="C102" r:id="rId544" display="javascript:void(0);"/>
    <hyperlink ref="C104" r:id="rId545" display="javascript:void(0);"/>
    <hyperlink ref="C106" r:id="rId546" display="javascript:void(0);"/>
    <hyperlink ref="C108" r:id="rId547" display="javascript:void(0);"/>
    <hyperlink ref="C110" r:id="rId548" display="javascript:void(0);"/>
    <hyperlink ref="C112" r:id="rId549" display="javascript:void(0);"/>
    <hyperlink ref="C114" r:id="rId550" display="javascript:void(0);"/>
    <hyperlink ref="C116" r:id="rId551" display="javascript:void(0);"/>
    <hyperlink ref="C118" r:id="rId552" display="javascript:void(0);"/>
    <hyperlink ref="C120" r:id="rId553" display="javascript:void(0);"/>
    <hyperlink ref="C122" r:id="rId554" display="javascript:void(0);"/>
    <hyperlink ref="C124" r:id="rId555" display="javascript:void(0);"/>
    <hyperlink ref="C126" r:id="rId556" display="javascript:void(0);"/>
    <hyperlink ref="C128" r:id="rId557" display="javascript:void(0);"/>
    <hyperlink ref="C130" r:id="rId558" display="javascript:void(0);"/>
    <hyperlink ref="C134" r:id="rId559" display="javascript:void(0);"/>
    <hyperlink ref="C136" r:id="rId560" display="javascript:void(0);"/>
    <hyperlink ref="C138" r:id="rId561" display="javascript:void(0);"/>
    <hyperlink ref="C140" r:id="rId562" display="javascript:void(0);"/>
    <hyperlink ref="C142" r:id="rId563" display="javascript:void(0);"/>
    <hyperlink ref="C144" r:id="rId564" display="javascript:void(0);"/>
    <hyperlink ref="C146" r:id="rId565" display="javascript:void(0);"/>
    <hyperlink ref="C148" r:id="rId566" display="javascript:void(0);"/>
    <hyperlink ref="C150" r:id="rId567" display="javascript:void(0);"/>
    <hyperlink ref="C152" r:id="rId568" display="javascript:void(0);"/>
    <hyperlink ref="C154" r:id="rId569" display="javascript:void(0);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rclaycom</dc:creator>
  <cp:lastModifiedBy>KarenDick</cp:lastModifiedBy>
  <dcterms:created xsi:type="dcterms:W3CDTF">2015-09-08T14:30:59Z</dcterms:created>
  <dcterms:modified xsi:type="dcterms:W3CDTF">2015-09-10T00:49:03Z</dcterms:modified>
</cp:coreProperties>
</file>